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ALL2020\CDF NH 2022\NORTH HORR CONTENT\North Horr Web Content\NH PIS\"/>
    </mc:Choice>
  </mc:AlternateContent>
  <bookViews>
    <workbookView xWindow="0" yWindow="0" windowWidth="19200" windowHeight="6060"/>
  </bookViews>
  <sheets>
    <sheet name="PIS 2014-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9" i="1" l="1"/>
  <c r="D219" i="1"/>
  <c r="E170" i="1"/>
  <c r="D170" i="1"/>
  <c r="E141" i="1"/>
  <c r="E140" i="1"/>
  <c r="E139" i="1"/>
  <c r="E138" i="1"/>
  <c r="E137" i="1"/>
  <c r="E136" i="1"/>
  <c r="E133" i="1"/>
  <c r="E132" i="1"/>
  <c r="E131" i="1"/>
  <c r="E130" i="1"/>
  <c r="E129" i="1"/>
  <c r="E128" i="1"/>
  <c r="E127" i="1"/>
  <c r="E126" i="1"/>
  <c r="E125" i="1"/>
  <c r="E124" i="1"/>
  <c r="E122" i="1"/>
  <c r="E121" i="1"/>
  <c r="E120" i="1"/>
  <c r="E119" i="1"/>
  <c r="E118" i="1"/>
  <c r="E117" i="1"/>
  <c r="E116" i="1"/>
  <c r="E115" i="1"/>
  <c r="E114" i="1"/>
  <c r="E113" i="1"/>
  <c r="D112" i="1"/>
  <c r="E112" i="1" s="1"/>
  <c r="D110" i="1"/>
  <c r="D135" i="1" s="1"/>
  <c r="D109" i="1"/>
  <c r="E109" i="1" s="1"/>
  <c r="E108" i="1"/>
  <c r="D108" i="1"/>
  <c r="D101" i="1"/>
  <c r="E85" i="1"/>
  <c r="E84" i="1"/>
  <c r="E83" i="1"/>
  <c r="E82" i="1"/>
  <c r="E80" i="1"/>
  <c r="E79" i="1"/>
  <c r="E77" i="1"/>
  <c r="D77" i="1"/>
  <c r="D107" i="1" s="1"/>
  <c r="E76" i="1"/>
  <c r="E107" i="1" s="1"/>
  <c r="E73" i="1"/>
  <c r="E70" i="1"/>
  <c r="E68" i="1"/>
  <c r="E65" i="1"/>
  <c r="E50" i="1"/>
  <c r="E47" i="1"/>
  <c r="D45" i="1"/>
  <c r="E45" i="1" s="1"/>
  <c r="E43" i="1"/>
  <c r="D43" i="1"/>
  <c r="D42" i="1"/>
  <c r="E42" i="1" s="1"/>
  <c r="D41" i="1"/>
  <c r="D75" i="1" s="1"/>
  <c r="E11" i="1"/>
  <c r="E10" i="1"/>
  <c r="E9" i="1"/>
  <c r="D7" i="1"/>
  <c r="E7" i="1" s="1"/>
  <c r="E6" i="1"/>
  <c r="D6" i="1"/>
  <c r="D5" i="1"/>
  <c r="D40" i="1" s="1"/>
  <c r="E110" i="1" l="1"/>
  <c r="E135" i="1" s="1"/>
  <c r="E41" i="1"/>
  <c r="E75" i="1" s="1"/>
  <c r="E5" i="1"/>
  <c r="E40" i="1" s="1"/>
</calcChain>
</file>

<file path=xl/sharedStrings.xml><?xml version="1.0" encoding="utf-8"?>
<sst xmlns="http://schemas.openxmlformats.org/spreadsheetml/2006/main" count="1273" uniqueCount="354">
  <si>
    <t>NATIONAL GOVERNMENT CONSTITUENCIES DEVELOPMENT FUND BOARD</t>
  </si>
  <si>
    <t>NORTH HORR</t>
  </si>
  <si>
    <t>PROJECT IMPLEMENTATION  REPORT AS AT 30TH JUNE 2021</t>
  </si>
  <si>
    <t>Financial year</t>
  </si>
  <si>
    <t>Project name</t>
  </si>
  <si>
    <t>Approved Activity</t>
  </si>
  <si>
    <t>Estimated Cost</t>
  </si>
  <si>
    <t>Amount Allocated</t>
  </si>
  <si>
    <t>Completion Date</t>
  </si>
  <si>
    <t xml:space="preserve">Implementation  Status </t>
  </si>
  <si>
    <t>Remarks</t>
  </si>
  <si>
    <t>2014/2015</t>
  </si>
  <si>
    <t>Administration/ Recurrent Expenditure</t>
  </si>
  <si>
    <t>CDF Administration, CDF Vehicle running and maintenance of office machines</t>
  </si>
  <si>
    <t>30th June 2015</t>
  </si>
  <si>
    <t>Complete</t>
  </si>
  <si>
    <t>Complete and in use</t>
  </si>
  <si>
    <t>Monitoring &amp; Evaluation</t>
  </si>
  <si>
    <t>Purchase of Fuel and other costs/Capacity Building/Committee Expenses</t>
  </si>
  <si>
    <t>Bursary/ Mocks</t>
  </si>
  <si>
    <t>Payment of fees for the needy students in secondary/Tertiary colleges</t>
  </si>
  <si>
    <t>Mocks/CATS</t>
  </si>
  <si>
    <t>Emergency Reserve</t>
  </si>
  <si>
    <t>Emergency responses in the Constituency</t>
  </si>
  <si>
    <t>Shurr Pry School</t>
  </si>
  <si>
    <t>Construction of 1no. Classroom with 20 Lockers and Admin Blocks</t>
  </si>
  <si>
    <t>Turbi Nomadic Girls Pry Sch</t>
  </si>
  <si>
    <t>Construction of Admin Block</t>
  </si>
  <si>
    <t>31st June 2015</t>
  </si>
  <si>
    <t>Ririba Girls Pry Sch</t>
  </si>
  <si>
    <t>Construction of one staff Quarter</t>
  </si>
  <si>
    <t>32nd June 2015</t>
  </si>
  <si>
    <t>Balesa Saru Pry Sch</t>
  </si>
  <si>
    <t>Construction one classroom and supply of 20 Lockers</t>
  </si>
  <si>
    <t>Garwole Pry Sch</t>
  </si>
  <si>
    <t>Hilder Primary Sch</t>
  </si>
  <si>
    <t>Construction of one classroom and Supply of 40 Lockers</t>
  </si>
  <si>
    <t>Rage Primary Sch</t>
  </si>
  <si>
    <t>Construction of one Classroom and Supply of 20 Lockers &amp; Admin Block</t>
  </si>
  <si>
    <t>Barambate Pry Sch</t>
  </si>
  <si>
    <t>Gas Pry Sch</t>
  </si>
  <si>
    <t>Telesgaye Pry Sch</t>
  </si>
  <si>
    <t>Construction one classroom and supply of 20 Lockers and Admin Block</t>
  </si>
  <si>
    <t>33rd June 2015</t>
  </si>
  <si>
    <t>Elbesso Pry Sch</t>
  </si>
  <si>
    <t>Malabot Pry Sch</t>
  </si>
  <si>
    <t>Construction of Girls Dormitory</t>
  </si>
  <si>
    <t>Hurri Hills Pry Sch</t>
  </si>
  <si>
    <t>Purchase of 60 Lockers and assorted office Furniture</t>
  </si>
  <si>
    <t>Elgadhe Pry Sch</t>
  </si>
  <si>
    <t>Construction of one Dormitory with 20 Double Decker beds and 4 inch mattresses</t>
  </si>
  <si>
    <t>Segel Pry Sch</t>
  </si>
  <si>
    <t>Construction of two Classrooms and Supply of 40 Lockers</t>
  </si>
  <si>
    <t>Balesa Pry Sch</t>
  </si>
  <si>
    <t>Completion of Admin Block</t>
  </si>
  <si>
    <t>Kalacha Pry Sch</t>
  </si>
  <si>
    <t>Rehabilitation of Workshop hall</t>
  </si>
  <si>
    <t>Hon. Isacko Memorial Sec Sch</t>
  </si>
  <si>
    <t>Construction of Dormitory with 20 Double deckers with 4 inch mattresses</t>
  </si>
  <si>
    <t>Dukana Secondary Sch</t>
  </si>
  <si>
    <t>Construction of one Classroom and supply of 20 Lockers &amp; completion of Admin Block</t>
  </si>
  <si>
    <t>Dr Godana Memorial Boys Sec Sch</t>
  </si>
  <si>
    <t>Construction of one classroom and supply of 20 Lockers</t>
  </si>
  <si>
    <t>Maikona Girls Sec Sch</t>
  </si>
  <si>
    <t>Construction of one Library Block</t>
  </si>
  <si>
    <t>Russo Mixed Day Sec Sch</t>
  </si>
  <si>
    <t>Construction one Laboratory Block</t>
  </si>
  <si>
    <t>North Horr Girls Sec Sch</t>
  </si>
  <si>
    <t>Construction of Dining hall and Kitchen</t>
  </si>
  <si>
    <t>Gas Dispensary Modern Maternity Blcok</t>
  </si>
  <si>
    <t xml:space="preserve">Completion of Maternity Block- 7 Bed Capacity </t>
  </si>
  <si>
    <t>Sports</t>
  </si>
  <si>
    <t>Support sport Torunament in the Constituency</t>
  </si>
  <si>
    <t>Environmental Activities</t>
  </si>
  <si>
    <t>Qorqa Primary Sch-School fencing to Facilitate tree planting</t>
  </si>
  <si>
    <t xml:space="preserve">Dukana Sec Sch-Fencing to Facilitate tree planting </t>
  </si>
  <si>
    <t>Others</t>
  </si>
  <si>
    <t>Buluk AP Line- Fixing Burglar proofing window and doors</t>
  </si>
  <si>
    <t>CDF Motor Vehicle- Toyota Landcruiser Hardtop four Wheel drive</t>
  </si>
  <si>
    <t>Consitituency Audit</t>
  </si>
  <si>
    <t>Constituency Audit</t>
  </si>
  <si>
    <t xml:space="preserve">SUB TOTAL </t>
  </si>
  <si>
    <t>2015/2016</t>
  </si>
  <si>
    <t xml:space="preserve">Admin/Recurrent </t>
  </si>
  <si>
    <t>30th June 2016</t>
  </si>
  <si>
    <t>Bursaries/Social Security Programmes</t>
  </si>
  <si>
    <t>Support Sports Torunament in the Constituency</t>
  </si>
  <si>
    <t>Support Environmental Protection in the Constituency</t>
  </si>
  <si>
    <t xml:space="preserve">Emergency </t>
  </si>
  <si>
    <t>Support unforeseen emergency expenses in the Constituency</t>
  </si>
  <si>
    <t>Construction of one Classroom and supply of 20 Lockers and staff Quarters</t>
  </si>
  <si>
    <t xml:space="preserve">Construction of one Classroom and supply of 20 Lockers </t>
  </si>
  <si>
    <t>Forole Pry Sch</t>
  </si>
  <si>
    <t>Renovation of Dormitory and Construction of Administration Block</t>
  </si>
  <si>
    <t>El-Besso Pry Sch</t>
  </si>
  <si>
    <t>North Horr Pry Sch</t>
  </si>
  <si>
    <t>Renovation of 8 Classrooms, Kitchen and Dining Hall</t>
  </si>
  <si>
    <t>Completion of Dormitory Ongoing and Construction of Staff Quarters</t>
  </si>
  <si>
    <t>Completion of staff Quarters-ongoing</t>
  </si>
  <si>
    <t>Construction of one Classroom</t>
  </si>
  <si>
    <t>Shurr Pry Sch</t>
  </si>
  <si>
    <t>Construction of staff Quarters</t>
  </si>
  <si>
    <t>Bishop Cavallera Pry Sch</t>
  </si>
  <si>
    <t>Renovation of 6 Classrooms</t>
  </si>
  <si>
    <t>Segel Primary Sch</t>
  </si>
  <si>
    <t>Renovation of 5 Classrooms</t>
  </si>
  <si>
    <t>Maikona Pry Sch</t>
  </si>
  <si>
    <t>Renovation of 4 Classrooms</t>
  </si>
  <si>
    <t>Dukana Pry Sch</t>
  </si>
  <si>
    <t>Balesa Primary Sch</t>
  </si>
  <si>
    <t>El-hadi Pry Sch</t>
  </si>
  <si>
    <t>Fencing School Compound</t>
  </si>
  <si>
    <t>Water Projects</t>
  </si>
  <si>
    <t>Kalacha Nomadic Girls- Installation of Solar water pumps and water storage tanks</t>
  </si>
  <si>
    <t>Completion of Library Block</t>
  </si>
  <si>
    <t>Completion of fencing School Compound and Construction of Kitchen/stores</t>
  </si>
  <si>
    <t>Dukana High Sch</t>
  </si>
  <si>
    <t>Completion of Administration Block-ongoing and Construction of staff Quarters</t>
  </si>
  <si>
    <t>Completion of Laboratory -topup,ongoing and construction of staff quarters</t>
  </si>
  <si>
    <t>Illeret Secondary Sch</t>
  </si>
  <si>
    <t>Construction of two Classrooms and supply of 40 lockers</t>
  </si>
  <si>
    <t>Hon. Isacko Memorial High Sch</t>
  </si>
  <si>
    <t>Construction of Dormitory with 20 Double Decker Beds and 4 inch Mattresses</t>
  </si>
  <si>
    <t>Chalbi Boys High Sch</t>
  </si>
  <si>
    <t>Completion of fencing of school compound</t>
  </si>
  <si>
    <t>Mallalba, Shurr and Marime Radio Calls</t>
  </si>
  <si>
    <t>Purchase and Installation of radio calls</t>
  </si>
  <si>
    <t>2016/2017</t>
  </si>
  <si>
    <t>30th June 2017</t>
  </si>
  <si>
    <t>Monitoring and Evaluation/ Capacity Building</t>
  </si>
  <si>
    <t>To support Committee expenses/Goods and services and Capacity Building</t>
  </si>
  <si>
    <t>Support Constituency Sports Tournamanet/Trophies and awards</t>
  </si>
  <si>
    <t>Dukana High Sch-Fencing and Beaconing to protect natural trees</t>
  </si>
  <si>
    <t>Chalbi Muslim Primary School- fencing and beaconing works</t>
  </si>
  <si>
    <t>Emergency Reserves</t>
  </si>
  <si>
    <t>To Cater for unforeseen emergency Expenses</t>
  </si>
  <si>
    <t>Bursary Secondary Schools</t>
  </si>
  <si>
    <t>Payment of bursary to needy student</t>
  </si>
  <si>
    <t>Bursary Tertiary Schools</t>
  </si>
  <si>
    <t>Mocks and Cats</t>
  </si>
  <si>
    <t>Supply of Mocks, Cats and revision books to primary schools within the constituency.</t>
  </si>
  <si>
    <t>Funds Reallocated to Revision Materials for Schools</t>
  </si>
  <si>
    <t>Shurr AP Line</t>
  </si>
  <si>
    <t>Construction of AP Houses</t>
  </si>
  <si>
    <t>Forole Primary school</t>
  </si>
  <si>
    <t>Assorted office furniture (10 lockers, 10 chairs and 1 wall ward-robe for administration block and 100 desks for classrooms</t>
  </si>
  <si>
    <t>Chalbi Primary school</t>
  </si>
  <si>
    <t xml:space="preserve">Renovation of 8 classrooms- 4 classes roofing, painting, window/doors repair - Ksh. 800,000 &amp; 4 floors/doors repair, walling and painting - Ksh. 800,000 </t>
  </si>
  <si>
    <t>Kalacha Primary school</t>
  </si>
  <si>
    <t>Renovation of 4 classrooms each at Ksh. 500,000 - roofing, floors, windows, walling and painting.</t>
  </si>
  <si>
    <t>El-Gadhe Primary school</t>
  </si>
  <si>
    <t xml:space="preserve">Renovations of 7 classrooms and administration block each at Ksh. 200,000 - painting and flooring </t>
  </si>
  <si>
    <t>Ririba Girls Primary school</t>
  </si>
  <si>
    <t>Fencing/beaconing</t>
  </si>
  <si>
    <t>El-Hadi Primary school</t>
  </si>
  <si>
    <t xml:space="preserve">Renovations of 8 classrooms each at Ksh. 200,000 - painting and flooring </t>
  </si>
  <si>
    <t>Dukana Primary school</t>
  </si>
  <si>
    <t>Renovations of 4 classrooms each at Ksh. 400,000 - flooring, roofing, walling, and painting</t>
  </si>
  <si>
    <t>Balesa-Saru Primary school</t>
  </si>
  <si>
    <t>Helmer Girls Primary school</t>
  </si>
  <si>
    <t>Construction of library block</t>
  </si>
  <si>
    <t>El-Besso Primary school</t>
  </si>
  <si>
    <t xml:space="preserve">Construction of staff house </t>
  </si>
  <si>
    <t>Ruso Primary school</t>
  </si>
  <si>
    <t>Gas Primary school</t>
  </si>
  <si>
    <t>Fence repair (replacing of wooden polls with metallic polls and gate repair at Ksh. 1,000,000) and dining hall renovations - wall repair, dining hall furniture - 10 tables and 20 forms; and replace 5 dormitory doors with metalic doors and 2 washroom doors with wooden ones at Ksh. 1,000,000</t>
  </si>
  <si>
    <t>Shurr Primary school</t>
  </si>
  <si>
    <t>Construction of 1 administration block</t>
  </si>
  <si>
    <t>Bishop Cavallera Primary school</t>
  </si>
  <si>
    <t>Construction of 1 classroom at Ksh. 1,100,000 with 20 lockers at Ksh 100,000.</t>
  </si>
  <si>
    <t>Turbi Primary school</t>
  </si>
  <si>
    <t>Construction of administration block</t>
  </si>
  <si>
    <t>Funds reallocated to Balesa and Balesa Saru Primary School for fencing works.</t>
  </si>
  <si>
    <t>Burgabo Primary school</t>
  </si>
  <si>
    <t>Construction of 2 classrooms each at Ksh 1,200,000 with 40 lockers at Ksh. 200,000.</t>
  </si>
  <si>
    <t>Segel Primary school</t>
  </si>
  <si>
    <t>Bubisa Primary school</t>
  </si>
  <si>
    <t>Renovation of 4 classrooms- floors repair each at Ksh. 200,000 each,Renovation of dormitory- 1 dorm floor, repair 4 windows and painting at Ksh. 400,000 and Renovation of dining hall &amp; kitchen- flooring, windows repair, painting &amp; replacement of chimney at Ksh. 400,000</t>
  </si>
  <si>
    <t>Maikona Girls Secondary school</t>
  </si>
  <si>
    <t>Construction of 1 dormitory at Ksh. 3,500,000, 20 double decker beds and 40 mattresses at Ksh. 500,000.</t>
  </si>
  <si>
    <t>North-Horr Boys Secondary school</t>
  </si>
  <si>
    <t xml:space="preserve">Renovation of dining hall/kitchen - flooring and painting of DH/kitchen at Ksh. 500,000  and furniture (15 tables and 30 forms at Ksh. 700,000) </t>
  </si>
  <si>
    <t>Illeret D.O's office</t>
  </si>
  <si>
    <t>Construction of Residential House for the ACC at Illeret</t>
  </si>
  <si>
    <t>SUB TOTAL</t>
  </si>
  <si>
    <t>TOTAL</t>
  </si>
  <si>
    <t>2017/2018</t>
  </si>
  <si>
    <t>NGCDF Administration, NGCDF Vehicle running and maintenance of office machines</t>
  </si>
  <si>
    <t>30th June 2018</t>
  </si>
  <si>
    <t>Monitoring and Evaluation/Capacity Building</t>
  </si>
  <si>
    <t>For Monitoring and Evaluation of CDF Projects and Capacity Building of PMCS/NGCDFCs</t>
  </si>
  <si>
    <t>Bursary/Social Security Programmes</t>
  </si>
  <si>
    <t>To Pay School fees for Orphans and Needy students in the Constituency</t>
  </si>
  <si>
    <t>Strategic Plan</t>
  </si>
  <si>
    <t>To Meet the Costs of prepraring strategic plan for the Constituency</t>
  </si>
  <si>
    <t>Emergency Activities</t>
  </si>
  <si>
    <t xml:space="preserve">To cater for unforeseen Costs in the Constituency </t>
  </si>
  <si>
    <t>To Complete 950m Fencing works and beaconing to protect natural trees from deforestation at Qorqa Pry</t>
  </si>
  <si>
    <t>Sports Activities</t>
  </si>
  <si>
    <t>Purchase of Sport Kits, balls and uniforms for football teams</t>
  </si>
  <si>
    <t>Chalbi Muslim Pry School</t>
  </si>
  <si>
    <t>Completion fencing of 750metres with metallic poles,barbed wire and chain links</t>
  </si>
  <si>
    <t>Ruso Primary School</t>
  </si>
  <si>
    <t>Completion fencing of 600 metres with metallic poles,barbed wire and chain links</t>
  </si>
  <si>
    <t>Forole Primary School</t>
  </si>
  <si>
    <t>Completion of Purchase of Furniture-50 desks for Ksh 300,000, 10 Lockers for Ksh 85000, 10 Chairs for Ksh 30,000, One wall Wardrobe for Administration Block for Kshs 169,482.75</t>
  </si>
  <si>
    <t>Barambate Primary School</t>
  </si>
  <si>
    <t>Construction of 1No. Classroom Ksh 1250000 and Purchase of 20 Desks at Ksh 150000</t>
  </si>
  <si>
    <t>Bubisa Primary School</t>
  </si>
  <si>
    <t>Wiring and Installation of Solar Panels and Batteries</t>
  </si>
  <si>
    <t>Bishop Cavallera Primary School</t>
  </si>
  <si>
    <t>Construction of 2 Double door VIP Latrines</t>
  </si>
  <si>
    <t>North Horr Primary School</t>
  </si>
  <si>
    <t>Renovation of Staff Quarters; repair of floors; walls;roofing and painting works</t>
  </si>
  <si>
    <t>North Horr Boys Secondary School</t>
  </si>
  <si>
    <t>Renovation of dining hall;floors,walls,doors,windows,roofing and finishes</t>
  </si>
  <si>
    <t>Kalacha Girls High School</t>
  </si>
  <si>
    <t>Construction of Staff Houses</t>
  </si>
  <si>
    <t>In Progress; 2.4 Million re-allocated to Strategic Plan (1.8m) and Ksh 0.6m to Balesa Saru Pry Sch</t>
  </si>
  <si>
    <t>Construction of 3 Double door VIP Latrines</t>
  </si>
  <si>
    <t>Construction of Dining Hall and Kitchen</t>
  </si>
  <si>
    <t>Installation of Solar Panels and Systems</t>
  </si>
  <si>
    <t>Installation of Water Systems</t>
  </si>
  <si>
    <t>Chalbi High School</t>
  </si>
  <si>
    <t>Construction of One Dormitory</t>
  </si>
  <si>
    <t>North Horr Girls Secondary School</t>
  </si>
  <si>
    <t>Illeret D.O's Residence</t>
  </si>
  <si>
    <t>Completion of two Bedroom and sitting room house for District Officer; roofing walling;floors and Paint works</t>
  </si>
  <si>
    <t>North Horr Technical Training Institute</t>
  </si>
  <si>
    <t>Electrical Connections (Ksh 2.2m);Water systems Connection (Ksh 1.6m); Two Double Door VIP Latrines (Ksh 1m)</t>
  </si>
  <si>
    <t>Fencing Works</t>
  </si>
  <si>
    <t>Ririba Girls Boarding Primary</t>
  </si>
  <si>
    <t>2018/2019</t>
  </si>
  <si>
    <t>30th June 2019</t>
  </si>
  <si>
    <t>Baqaqa primary school</t>
  </si>
  <si>
    <t>Construction of 2 no. Two door VIP latrines</t>
  </si>
  <si>
    <t>Barambate Primary school</t>
  </si>
  <si>
    <t>Construction of 1 no. classroom for Ksh 1,580,000 and supply of 20 desks for Ksh 120,000</t>
  </si>
  <si>
    <t>Completion of a classroom facial board and painting works</t>
  </si>
  <si>
    <t>Balesa-Saru Primary School</t>
  </si>
  <si>
    <t>Construction of 1 no. classroom for Ksh 1,580,000 and supply of 20 desks for 120,000</t>
  </si>
  <si>
    <t>Installation of solar systems on five classrooms; Two Dormitories and one Dining hall; 9 panels, 6 Batteries; 5 inverters, 5 charge controllers and wiring works</t>
  </si>
  <si>
    <t xml:space="preserve">Re-allocated </t>
  </si>
  <si>
    <t>Fencing works; using metallic posts, barbed wire and chain links(500metres size)</t>
  </si>
  <si>
    <t>Wiring and solar installation works; two classrooms, science laboratory and administration block</t>
  </si>
  <si>
    <t>Gas  Primary School</t>
  </si>
  <si>
    <t>Wiring and Solar Installation works: 5 Classrooms; One Administration Block</t>
  </si>
  <si>
    <t>Turbi High school</t>
  </si>
  <si>
    <t>Installation of water systems; 8km piping works for Kshs. 1,260,000 and purchase of two 10,000 litres water tanks for Kshs.240,000</t>
  </si>
  <si>
    <t>Malabot Primary school</t>
  </si>
  <si>
    <t>Construction of 3 no. Two door VIP latrines</t>
  </si>
  <si>
    <t>El-Isacko Mala primary school</t>
  </si>
  <si>
    <t>Rehabilitation and Conversion of a  dormitory i.e flooring,plastering,wall repairs, doors and windows fixing into three unit staff house and a washroom</t>
  </si>
  <si>
    <t>Qorqa Primary school</t>
  </si>
  <si>
    <t>Renovation works and Supplies: Six metallic doors for Dormitory and Six Metallic doors for classrooms  Ksh 120,000.00; Five flush doors for Toilets for Ksh 90,000; Large Metallic Cupboard for computer Tablets Ksh 170,000; Five Wooden Cabinet Tables for Ksh 120,000;Ten Chairs for Ksh 60,000; Forty 3.6* medium size Mattresses for Ksh 240,000;Forty Solar Batteries for Ksh 1200,000</t>
  </si>
  <si>
    <t>Turbi Nomadic Girls Primary School</t>
  </si>
  <si>
    <t>Construction of 1 no. 2-bed room staff house (Ksh. 2.8 million) with installation of solar systems; 2 panels; 1 inverter; 1 charge controller; 2 batteries for Ksh. 400,000 and construction of septic tank and drainage pipes for Ksh 1 million.</t>
  </si>
  <si>
    <t>Fencing using metallic posts, barbed wire/chain links to protect the school environment from livestock and protect trees 1500 Metres</t>
  </si>
  <si>
    <t>Construction of administration block; Slabbing, Walling; Roofing; Plastering and finishes</t>
  </si>
  <si>
    <t>Balesa Primary school</t>
  </si>
  <si>
    <t>Renovation of 3 no. classrooms with tiling of the floors/corridor; Doors/Windows fixing, Plastering and wall repairs</t>
  </si>
  <si>
    <t>Illeret Primary school</t>
  </si>
  <si>
    <t>Fencing works with metallic posts, barbed wires and chain link for the school compound 750m long. </t>
  </si>
  <si>
    <t>Kalacha Girls High school</t>
  </si>
  <si>
    <t>Construction of 1 no. classroom at Ksh 1,580,000 and supply of 20 lockers for Ksh 120,000</t>
  </si>
  <si>
    <t>Construction of one Administration blocks for Ksh 4,802,000 and supply of office furniture; 12 Tables for 288,000, 15 Chairs for 90,000, Six Cabinet for 720,000.</t>
  </si>
  <si>
    <t>Chalbi High school</t>
  </si>
  <si>
    <t>Completion of 1 no. dormitory Ksh 1,000,000 and supply of 40 double decker beds for Ksh 520,000 and 80-3*4’’ medium size mattresses for Ksh 480,000.00</t>
  </si>
  <si>
    <t>Ruso Mixed Secondary school</t>
  </si>
  <si>
    <t>Fencing of the School compound  using barbed wires, Chain link and Metallic posts 1300 meters</t>
  </si>
  <si>
    <t>Construction of 1 no. classroom for Ksh 1,480,000 and supply of 20 lockers for Ksh 120,000, construction of 1 no. 2-bed room staff house for Ksh 280,000.00</t>
  </si>
  <si>
    <t>Construction of Administration block; foundation, slabs and superstructure walling</t>
  </si>
  <si>
    <t>30th June 2020</t>
  </si>
  <si>
    <t xml:space="preserve">Chalbi High School </t>
  </si>
  <si>
    <t>Construction of 1 No. classroom for Ksh 1,480,000 and supply of 20 lockers for Ksh 120,000</t>
  </si>
  <si>
    <t>Shurr AP line</t>
  </si>
  <si>
    <t xml:space="preserve"> Construction of 1 no. staff house phase 2 (Ksh. 1.8 million), solar installation on staff house (Ksh. 1.5 million) and construction of 1 no. Two Door VIP latrine</t>
  </si>
  <si>
    <t>Construction of 1 no. Two-bed room staff house</t>
  </si>
  <si>
    <t>Fencing works</t>
  </si>
  <si>
    <t>2019/2020</t>
  </si>
  <si>
    <t>Employees Salaries</t>
  </si>
  <si>
    <t>Payment of staff salaries and Gratuity</t>
  </si>
  <si>
    <t>30/06/2020</t>
  </si>
  <si>
    <t>Employees NHIF</t>
  </si>
  <si>
    <t>Payment of NHIF Deductions</t>
  </si>
  <si>
    <t>Employees NSSF</t>
  </si>
  <si>
    <t>Payment of NSSF Deductions</t>
  </si>
  <si>
    <t>Committee Expenses</t>
  </si>
  <si>
    <t>Payment of Committee sitting allowances, transport, conferences.</t>
  </si>
  <si>
    <t>Goods and Services</t>
  </si>
  <si>
    <t>Purchase of fuel, repairs and maintenance, printing, stationery, telephone, travel and subsistence, office tea, Air time, Electricity, Rent, Bank charges, Postal charges, Insurance costs.</t>
  </si>
  <si>
    <t>Payment of Committee sitting allowances, transport, conferences</t>
  </si>
  <si>
    <t>Purchase of fuel, printing, stationery, telephone, travel and subsistence, office tea, Air time, Electricity, Rent, Bank charges, Postal charges, Insurance costs.</t>
  </si>
  <si>
    <t>NG-CDFC and PMC Capacity Building</t>
  </si>
  <si>
    <t>Undertake Training of the NGCDFC Staffs,
PMCs and NG-CDFCs on NG-CDF Operations, Cross cutting Issues and Capacity Building activities</t>
  </si>
  <si>
    <t>Cater for any urgent and unforeseen activity in the constituency during the financial year</t>
  </si>
  <si>
    <t>Bursary Tertiary Institutions</t>
  </si>
  <si>
    <t>Payment of bursary to needy students in Tertiary Institutions</t>
  </si>
  <si>
    <t>Payment of bursary to needy students in Secondary Schools</t>
  </si>
  <si>
    <t>Sports Projects</t>
  </si>
  <si>
    <t>Purchase of 12 Sport Skits for each of 20 Primary School @ Kshs 84,000 per School;Gas,El-Isako Mala, Shur, Bishop Cavballera, North Horr Pry, Ruso,Helmer girls,Chalbi Muslim, Balesa, Ririba Girls, El-hadi, Dukana, Qorqa, El-gadhe, Kalacha Nomadic,Maikona, Hurri Hills,Forole, Turbi nomadic and Bubisa: Purchase of 12 Sport Skits for each of 8 Sec School @ Kshs 77,000 per School; Schools- North Horr Boys, North Horr Girls, Ruso Mixed, Dukana High, Kalacha Girls High, Chalbi High, Maikona Girls and Hon Isacko Memorial; Purchase of Costumes for Music Festivals for 8 Secondary Schools @ Kshs 56,419.31 per school North Horr Boys, North Horr Girls, Ruso Mixed, Dukana High, Kalacha Girls High, Chalbi High, Maikona Girls and Hon Isacko Memorial.</t>
  </si>
  <si>
    <t>Kalacha Nomadic Girls Primary School</t>
  </si>
  <si>
    <t xml:space="preserve">Replacement of old dilapidated wooden fences for Ksh 247,354.48; Fencing using barbed wire, chain link and metallic posts1500 meters to completion for Ksh 2,200,000 </t>
  </si>
  <si>
    <t>Balesa Saru Primary School</t>
  </si>
  <si>
    <t>Purchase of 20 Wooden Desks .</t>
  </si>
  <si>
    <t>El-Isako Mala Primary school</t>
  </si>
  <si>
    <t>Construction of 1 No.  staff house with two bedrooms, kitchen, sitting room and a bathroom;Foundation and Superstructure Walling</t>
  </si>
  <si>
    <t>Helmer Girls' Primary School</t>
  </si>
  <si>
    <t>Fencing Works Covering 900m with Metallic posts, Chainlink and Barbed Wires to completion</t>
  </si>
  <si>
    <t>Maikona Primary School</t>
  </si>
  <si>
    <t xml:space="preserve">Purchase of 20 Wooden Desks </t>
  </si>
  <si>
    <t>Construction of 1 No. double door VIP pit latrine:pit digging, foundation slabbing up to roofing.</t>
  </si>
  <si>
    <t>Shankera Primary School</t>
  </si>
  <si>
    <t>The Tiigo School</t>
  </si>
  <si>
    <t>Construction of 1 No. 40 student Capacity Dormitotory @ Ksh 3,520,000 to completion and Equipping with 20 No. Double Decker Beds for 300,000 and 40 Pcs 3'' by 4'' Mattresses for  Ksh 180,000.</t>
  </si>
  <si>
    <t>Construction of a 48 student Capacity Dormitory for Kshs 4,224,000 to completion and Equipping with 24 No. Double Decker Beds  for 360,000 and 48-3'' by 4'' mattresses for Ksh 216,000.</t>
  </si>
  <si>
    <t>Equipping of the Science Laboratory with Lab Apparatus and Equipment.</t>
  </si>
  <si>
    <t xml:space="preserve">Purchase of 40 Wooden Desks </t>
  </si>
  <si>
    <t>Turbi High School</t>
  </si>
  <si>
    <t>Solar Installation on 2 No. Classrooms, 2 No. staff houses, 1 No. Administration , 1 No.
Dormitory Block with 18 Solar Panels for Kshs 720,000; 6
Inverters for Kshs 150,000; 6 Charge Controllers for Kshs 150,000; 14 Batteries for 448,000 and wiring works for Kshs 1,032,000.</t>
  </si>
  <si>
    <t>Construction of 1 No. staff house with two bedrooms, kitchen, sitting room and a bathroom to completion.</t>
  </si>
  <si>
    <t>Completion of Administration Block ( Walling, Flooring, Fixing Doors and Windows, Roofing, Plastering and Painting)Comprising of Four Offices, Staffroom and a store for Kshs 3,600,000 and Purchase of Furniture for Administration Block: 7 Tables for Kshs 105,000; 14 Chairs for Kshs 70,000 and Two Safety Cabinets for Kshs 225,000</t>
  </si>
  <si>
    <t>Balesa Saru -Goth Biresa Security Road</t>
  </si>
  <si>
    <t>Opening Up of new Security Road covering 22 KM; Bush Clearing and Removal of Boulders to Completion.</t>
  </si>
  <si>
    <t>Forole-Ulani Chabich Security Road</t>
  </si>
  <si>
    <t>Opening Up of new Security Road covering 25 KM; Heavy Bush Clearing and Removal of Boulders to Completion.</t>
  </si>
  <si>
    <t>Gas-Qete Security Road</t>
  </si>
  <si>
    <t>Opening Up of new Security Road covering 16 KM; Bush Clearing and Removal of Boulders to Completion.</t>
  </si>
  <si>
    <t>Illeret Police Post</t>
  </si>
  <si>
    <t>Renovation of 1 No. 4 roomed staff house: Flooring, Walling, Roofing, windows repair, Fixing of 3 steel doors &amp; Painting Works to completion.</t>
  </si>
  <si>
    <t>Segel-Chira Tone Security Road</t>
  </si>
  <si>
    <t>Shurr Adminstration Police Line</t>
  </si>
  <si>
    <t>Bush clearing and Piping of Water to staff houses to completion: Distance 2Km for Kshs 1,400,000; Construction of Circular Washing Slab for kshs 200,000 and Installation of One Low Level 10,000 Litres Plastic water Tank for Kshs 200,000.</t>
  </si>
  <si>
    <t>Fencing works covering 1.5 Km with metallic posts, barbed wire and chain link for Kshs 2,000,000 to completion and Construction of Two gates for Kshs 240,000 to completion</t>
  </si>
  <si>
    <t>Purchase of NG-CDF Branded Revision Text Books</t>
  </si>
  <si>
    <t>Purchase and Distribution of Branded Revision Text Books for Std 7 and 8 Pupils in 20 Primary Schools @ Kshs 152,174 per School:Gas,El-Isako Mala, Shur, Bishop Cavballera,North Horr Pry, Ruso, Helmergirls, Chalbi Muslim, Balesa, Ririba Girls, El-hadi, Dukana, Qorqa, El-gadhe, Kalacha Nomadic, Maikona, Hurri Hills,Forole, Turbi nomadic and Bubisa:Revision Books are Revision Top Mark Series for Mathematics, English, Science, Business Studies, Chemistry, Physics, Biology, Agriculture, History and Government.</t>
  </si>
  <si>
    <t>Quality Assurance for Schools</t>
  </si>
  <si>
    <t>Facilitate Termly Quality Assurance Programmes in all Secondary Schools and all Primary Schools in the Constituency to Improve Schools Performance.</t>
  </si>
  <si>
    <t>NGCDF Motor Vehicle</t>
  </si>
  <si>
    <t>Purchase of a Landcruiser Pick Up 5,700,000; Fixation of Bullbars;rear seats,frame and canopy 800,000.</t>
  </si>
  <si>
    <t>Construction of 1 No. Classroom for Ksh 1,580,000 to completion.</t>
  </si>
  <si>
    <t xml:space="preserve">Construction of 1 No. Classroom for Ksh 1,480,000 to completion </t>
  </si>
  <si>
    <t>Construction of 2 No. Classroom for Ksh 3,160,000 to completion</t>
  </si>
  <si>
    <t>Chalbi Muslim Primary School</t>
  </si>
  <si>
    <t>Completion of Fencing works covering 600m with Chain Link, Barbed wires and Metallic Posts.</t>
  </si>
  <si>
    <t>Qorqa primary school</t>
  </si>
  <si>
    <t>Repairs for 6 Classrooms and 1 No. Dormitory : Replace 6 Classroom's wooden doors with steel doors and the Dormitory door with steel door@ Kshs 45,000 inlcussive of labour and tranbsport costs and Kshs 10,495.86  per door fixing works.</t>
  </si>
  <si>
    <t>Partition/Separate and repair the Primary and Secondary School Fence covering 600m with metallic posts, barbed wire and chainlink to reduce obstruction of access to adjacent water points to completion.</t>
  </si>
  <si>
    <t>North Horr Boys' Secondary School</t>
  </si>
  <si>
    <t>Demolition and Re-construction of 4 No. Classrooms; Foundation and Superstructure walling.</t>
  </si>
  <si>
    <t>Renovation of Old staff House: Partitioning into Three rooms, Ceiling works, wiring works with electrical fittings and fixing doors to completion.</t>
  </si>
  <si>
    <t>Piping of water to the staff Houses covering 600m Distance for Kshs 800,000; Construction of Circular Slab for Ksh 100,000; Installation of 1 No. Low level 5,000 litres plastic water Tank for Ksh 100,000 and 1 No. High Level 5000 litres Plastic water Tank for Kshs 200,000 all to completion.</t>
  </si>
  <si>
    <t>Bush Clearing Works for Kshs 1,260,000 to Completion.</t>
  </si>
  <si>
    <t>Construction of gate pillars and re-fixing metallic door and Painting works for Ksh 200,000 to protect the school environment from livestock and protect trees.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</si>
</sst>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Footlight MT Light"/>
      <family val="1"/>
    </font>
    <font>
      <sz val="12"/>
      <color theme="1"/>
      <name val="Footlight MT Light"/>
      <family val="1"/>
    </font>
    <font>
      <b/>
      <sz val="12"/>
      <name val="Footlight MT Light"/>
      <family val="1"/>
    </font>
    <font>
      <sz val="11"/>
      <name val="Footlight MT Light"/>
      <family val="1"/>
    </font>
    <font>
      <sz val="10"/>
      <color rgb="FF000000"/>
      <name val="Times New Roman"/>
      <family val="1"/>
    </font>
    <font>
      <sz val="11"/>
      <color rgb="FF000000"/>
      <name val="Footlight MT Light"/>
      <family val="1"/>
    </font>
    <font>
      <sz val="11"/>
      <color theme="1"/>
      <name val="Footlight MT Light"/>
      <family val="1"/>
    </font>
    <font>
      <b/>
      <sz val="11"/>
      <name val="Footlight MT Light"/>
      <family val="1"/>
    </font>
    <font>
      <b/>
      <sz val="11"/>
      <color rgb="FF000000"/>
      <name val="Footlight MT Light"/>
      <family val="1"/>
    </font>
    <font>
      <b/>
      <sz val="11"/>
      <color theme="1"/>
      <name val="Footlight MT Light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7" fillId="0" borderId="1" xfId="2" applyFont="1" applyFill="1" applyBorder="1" applyAlignment="1">
      <alignment horizontal="left" vertical="top" wrapText="1"/>
    </xf>
    <xf numFmtId="4" fontId="7" fillId="0" borderId="1" xfId="2" applyNumberFormat="1" applyFont="1" applyFill="1" applyBorder="1" applyAlignment="1">
      <alignment horizontal="right" vertical="top" wrapText="1"/>
    </xf>
    <xf numFmtId="164" fontId="7" fillId="0" borderId="1" xfId="1" applyFont="1" applyFill="1" applyBorder="1" applyAlignment="1">
      <alignment horizontal="right" vertical="top" wrapText="1"/>
    </xf>
    <xf numFmtId="0" fontId="8" fillId="0" borderId="0" xfId="0" applyFont="1" applyAlignment="1">
      <alignment wrapText="1"/>
    </xf>
    <xf numFmtId="0" fontId="9" fillId="2" borderId="1" xfId="0" applyFont="1" applyFill="1" applyBorder="1" applyAlignment="1">
      <alignment vertical="top" wrapText="1"/>
    </xf>
    <xf numFmtId="0" fontId="10" fillId="2" borderId="1" xfId="2" applyFont="1" applyFill="1" applyBorder="1" applyAlignment="1">
      <alignment horizontal="left" vertical="top" wrapText="1"/>
    </xf>
    <xf numFmtId="4" fontId="10" fillId="2" borderId="1" xfId="2" applyNumberFormat="1" applyFont="1" applyFill="1" applyBorder="1" applyAlignment="1">
      <alignment horizontal="right" vertical="top" wrapText="1"/>
    </xf>
    <xf numFmtId="164" fontId="10" fillId="2" borderId="1" xfId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vertical="top" wrapText="1"/>
    </xf>
    <xf numFmtId="0" fontId="11" fillId="0" borderId="0" xfId="0" applyFont="1" applyAlignment="1">
      <alignment wrapText="1"/>
    </xf>
    <xf numFmtId="0" fontId="12" fillId="2" borderId="2" xfId="0" applyFont="1" applyFill="1" applyBorder="1"/>
    <xf numFmtId="0" fontId="12" fillId="2" borderId="3" xfId="0" applyFont="1" applyFill="1" applyBorder="1" applyAlignment="1">
      <alignment wrapText="1"/>
    </xf>
    <xf numFmtId="164" fontId="12" fillId="2" borderId="3" xfId="1" applyFont="1" applyFill="1" applyBorder="1" applyAlignment="1">
      <alignment wrapText="1"/>
    </xf>
    <xf numFmtId="164" fontId="12" fillId="2" borderId="4" xfId="1" applyFont="1" applyFill="1" applyBorder="1" applyAlignment="1">
      <alignment wrapText="1"/>
    </xf>
    <xf numFmtId="0" fontId="5" fillId="0" borderId="1" xfId="2" applyFont="1" applyFill="1" applyBorder="1" applyAlignment="1">
      <alignment horizontal="left" vertical="top" wrapText="1"/>
    </xf>
    <xf numFmtId="4" fontId="7" fillId="0" borderId="1" xfId="2" applyNumberFormat="1" applyFont="1" applyFill="1" applyBorder="1" applyAlignment="1">
      <alignment horizontal="right" vertical="top" indent="1" shrinkToFit="1"/>
    </xf>
    <xf numFmtId="4" fontId="7" fillId="0" borderId="1" xfId="2" applyNumberFormat="1" applyFont="1" applyFill="1" applyBorder="1" applyAlignment="1">
      <alignment horizontal="center" vertical="top" wrapText="1"/>
    </xf>
    <xf numFmtId="0" fontId="5" fillId="0" borderId="1" xfId="2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4" fontId="9" fillId="3" borderId="1" xfId="0" applyNumberFormat="1" applyFont="1" applyFill="1" applyBorder="1" applyAlignment="1">
      <alignment vertical="top" wrapText="1"/>
    </xf>
    <xf numFmtId="164" fontId="9" fillId="3" borderId="1" xfId="1" applyFont="1" applyFill="1" applyBorder="1" applyAlignment="1">
      <alignment vertical="top" wrapText="1"/>
    </xf>
    <xf numFmtId="164" fontId="8" fillId="0" borderId="0" xfId="1" applyFont="1" applyAlignment="1">
      <alignment wrapText="1"/>
    </xf>
  </cellXfs>
  <cellStyles count="3">
    <cellStyle name="Comma" xfId="1" builtinId="3"/>
    <cellStyle name="Normal" xfId="0" builtinId="0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19"/>
  <sheetViews>
    <sheetView tabSelected="1" zoomScaleNormal="100" workbookViewId="0">
      <selection activeCell="D228" sqref="D228"/>
    </sheetView>
  </sheetViews>
  <sheetFormatPr defaultColWidth="9.1796875" defaultRowHeight="14" x14ac:dyDescent="0.3"/>
  <cols>
    <col min="1" max="1" width="14.54296875" style="12" bestFit="1" customWidth="1"/>
    <col min="2" max="2" width="23.26953125" style="12" bestFit="1" customWidth="1"/>
    <col min="3" max="3" width="30.54296875" style="12" customWidth="1"/>
    <col min="4" max="5" width="17.81640625" style="12" bestFit="1" customWidth="1"/>
    <col min="6" max="6" width="16.81640625" style="31" bestFit="1" customWidth="1"/>
    <col min="7" max="7" width="19" style="12" customWidth="1"/>
    <col min="8" max="8" width="15.453125" style="12" customWidth="1"/>
    <col min="9" max="16384" width="9.1796875" style="12"/>
  </cols>
  <sheetData>
    <row r="1" spans="1:8" s="2" customFormat="1" ht="15.5" thickBot="1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s="2" customFormat="1" ht="15.5" thickBot="1" x14ac:dyDescent="0.35">
      <c r="A2" s="1" t="s">
        <v>1</v>
      </c>
      <c r="B2" s="1"/>
      <c r="C2" s="1"/>
      <c r="D2" s="1"/>
      <c r="E2" s="1"/>
      <c r="F2" s="1"/>
      <c r="G2" s="1"/>
      <c r="H2" s="1"/>
    </row>
    <row r="3" spans="1:8" s="2" customFormat="1" ht="15.5" thickBot="1" x14ac:dyDescent="0.35">
      <c r="A3" s="3" t="s">
        <v>2</v>
      </c>
      <c r="B3" s="3"/>
      <c r="C3" s="3"/>
      <c r="D3" s="3"/>
      <c r="E3" s="3"/>
      <c r="F3" s="3"/>
      <c r="G3" s="3"/>
      <c r="H3" s="3"/>
    </row>
    <row r="4" spans="1:8" s="7" customFormat="1" ht="30.5" thickBot="1" x14ac:dyDescent="0.4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4" t="s">
        <v>9</v>
      </c>
      <c r="H4" s="6" t="s">
        <v>10</v>
      </c>
    </row>
    <row r="5" spans="1:8" ht="42.5" thickBot="1" x14ac:dyDescent="0.35">
      <c r="A5" s="8" t="s">
        <v>11</v>
      </c>
      <c r="B5" s="9" t="s">
        <v>12</v>
      </c>
      <c r="C5" s="9" t="s">
        <v>13</v>
      </c>
      <c r="D5" s="10">
        <f>1896000+3253105+1368000+19200</f>
        <v>6536305</v>
      </c>
      <c r="E5" s="10">
        <f t="shared" ref="E5:E7" si="0">D5</f>
        <v>6536305</v>
      </c>
      <c r="F5" s="11" t="s">
        <v>14</v>
      </c>
      <c r="G5" s="8" t="s">
        <v>15</v>
      </c>
      <c r="H5" s="8" t="s">
        <v>16</v>
      </c>
    </row>
    <row r="6" spans="1:8" ht="42.5" thickBot="1" x14ac:dyDescent="0.35">
      <c r="A6" s="8" t="s">
        <v>11</v>
      </c>
      <c r="B6" s="9" t="s">
        <v>17</v>
      </c>
      <c r="C6" s="9" t="s">
        <v>18</v>
      </c>
      <c r="D6" s="10">
        <f>408152+1540000+1320000</f>
        <v>3268152</v>
      </c>
      <c r="E6" s="10">
        <f t="shared" si="0"/>
        <v>3268152</v>
      </c>
      <c r="F6" s="11" t="s">
        <v>14</v>
      </c>
      <c r="G6" s="8" t="s">
        <v>15</v>
      </c>
      <c r="H6" s="8" t="s">
        <v>16</v>
      </c>
    </row>
    <row r="7" spans="1:8" ht="42.5" thickBot="1" x14ac:dyDescent="0.35">
      <c r="A7" s="8" t="s">
        <v>11</v>
      </c>
      <c r="B7" s="9" t="s">
        <v>19</v>
      </c>
      <c r="C7" s="9" t="s">
        <v>20</v>
      </c>
      <c r="D7" s="10">
        <f>14727490+11007110</f>
        <v>25734600</v>
      </c>
      <c r="E7" s="10">
        <f t="shared" si="0"/>
        <v>25734600</v>
      </c>
      <c r="F7" s="11" t="s">
        <v>14</v>
      </c>
      <c r="G7" s="8" t="s">
        <v>15</v>
      </c>
      <c r="H7" s="8" t="s">
        <v>16</v>
      </c>
    </row>
    <row r="8" spans="1:8" ht="28.5" thickBot="1" x14ac:dyDescent="0.35">
      <c r="A8" s="8" t="s">
        <v>11</v>
      </c>
      <c r="B8" s="9" t="s">
        <v>19</v>
      </c>
      <c r="C8" s="9" t="s">
        <v>21</v>
      </c>
      <c r="D8" s="10">
        <v>1500000</v>
      </c>
      <c r="E8" s="10">
        <v>1500000</v>
      </c>
      <c r="F8" s="11" t="s">
        <v>14</v>
      </c>
      <c r="G8" s="8" t="s">
        <v>15</v>
      </c>
      <c r="H8" s="8" t="s">
        <v>16</v>
      </c>
    </row>
    <row r="9" spans="1:8" ht="28.5" thickBot="1" x14ac:dyDescent="0.35">
      <c r="A9" s="8" t="s">
        <v>11</v>
      </c>
      <c r="B9" s="9" t="s">
        <v>22</v>
      </c>
      <c r="C9" s="9" t="s">
        <v>23</v>
      </c>
      <c r="D9" s="10">
        <v>5400259</v>
      </c>
      <c r="E9" s="10">
        <f t="shared" ref="E9:E11" si="1">D9</f>
        <v>5400259</v>
      </c>
      <c r="F9" s="11" t="s">
        <v>14</v>
      </c>
      <c r="G9" s="8" t="s">
        <v>15</v>
      </c>
      <c r="H9" s="8" t="s">
        <v>16</v>
      </c>
    </row>
    <row r="10" spans="1:8" ht="28.5" thickBot="1" x14ac:dyDescent="0.35">
      <c r="A10" s="8" t="s">
        <v>11</v>
      </c>
      <c r="B10" s="9" t="s">
        <v>24</v>
      </c>
      <c r="C10" s="9" t="s">
        <v>25</v>
      </c>
      <c r="D10" s="10">
        <v>3200000</v>
      </c>
      <c r="E10" s="10">
        <f t="shared" si="1"/>
        <v>3200000</v>
      </c>
      <c r="F10" s="11" t="s">
        <v>14</v>
      </c>
      <c r="G10" s="8" t="s">
        <v>15</v>
      </c>
      <c r="H10" s="8" t="s">
        <v>16</v>
      </c>
    </row>
    <row r="11" spans="1:8" ht="28.5" thickBot="1" x14ac:dyDescent="0.35">
      <c r="A11" s="8" t="s">
        <v>11</v>
      </c>
      <c r="B11" s="9" t="s">
        <v>26</v>
      </c>
      <c r="C11" s="9" t="s">
        <v>27</v>
      </c>
      <c r="D11" s="10">
        <v>2000000</v>
      </c>
      <c r="E11" s="10">
        <f t="shared" si="1"/>
        <v>2000000</v>
      </c>
      <c r="F11" s="11" t="s">
        <v>28</v>
      </c>
      <c r="G11" s="8" t="s">
        <v>15</v>
      </c>
      <c r="H11" s="8" t="s">
        <v>16</v>
      </c>
    </row>
    <row r="12" spans="1:8" ht="28.5" thickBot="1" x14ac:dyDescent="0.35">
      <c r="A12" s="8" t="s">
        <v>11</v>
      </c>
      <c r="B12" s="9" t="s">
        <v>29</v>
      </c>
      <c r="C12" s="9" t="s">
        <v>30</v>
      </c>
      <c r="D12" s="10">
        <v>1500000</v>
      </c>
      <c r="E12" s="10">
        <v>1500000</v>
      </c>
      <c r="F12" s="11" t="s">
        <v>31</v>
      </c>
      <c r="G12" s="8" t="s">
        <v>15</v>
      </c>
      <c r="H12" s="8" t="s">
        <v>16</v>
      </c>
    </row>
    <row r="13" spans="1:8" ht="28.5" thickBot="1" x14ac:dyDescent="0.35">
      <c r="A13" s="8" t="s">
        <v>11</v>
      </c>
      <c r="B13" s="9" t="s">
        <v>32</v>
      </c>
      <c r="C13" s="9" t="s">
        <v>33</v>
      </c>
      <c r="D13" s="10">
        <v>1400000</v>
      </c>
      <c r="E13" s="10">
        <v>1400000</v>
      </c>
      <c r="F13" s="11" t="s">
        <v>14</v>
      </c>
      <c r="G13" s="8" t="s">
        <v>15</v>
      </c>
      <c r="H13" s="8" t="s">
        <v>16</v>
      </c>
    </row>
    <row r="14" spans="1:8" ht="28.5" thickBot="1" x14ac:dyDescent="0.35">
      <c r="A14" s="8" t="s">
        <v>11</v>
      </c>
      <c r="B14" s="9" t="s">
        <v>34</v>
      </c>
      <c r="C14" s="9" t="s">
        <v>33</v>
      </c>
      <c r="D14" s="10">
        <v>1400000</v>
      </c>
      <c r="E14" s="10">
        <v>1400000</v>
      </c>
      <c r="F14" s="11" t="s">
        <v>14</v>
      </c>
      <c r="G14" s="8" t="s">
        <v>15</v>
      </c>
      <c r="H14" s="8" t="s">
        <v>16</v>
      </c>
    </row>
    <row r="15" spans="1:8" ht="28.5" thickBot="1" x14ac:dyDescent="0.35">
      <c r="A15" s="8" t="s">
        <v>11</v>
      </c>
      <c r="B15" s="9" t="s">
        <v>35</v>
      </c>
      <c r="C15" s="9" t="s">
        <v>36</v>
      </c>
      <c r="D15" s="10">
        <v>2600000</v>
      </c>
      <c r="E15" s="10">
        <v>2600000</v>
      </c>
      <c r="F15" s="11" t="s">
        <v>14</v>
      </c>
      <c r="G15" s="8" t="s">
        <v>15</v>
      </c>
      <c r="H15" s="8" t="s">
        <v>16</v>
      </c>
    </row>
    <row r="16" spans="1:8" ht="42.5" thickBot="1" x14ac:dyDescent="0.35">
      <c r="A16" s="8" t="s">
        <v>11</v>
      </c>
      <c r="B16" s="9" t="s">
        <v>37</v>
      </c>
      <c r="C16" s="9" t="s">
        <v>38</v>
      </c>
      <c r="D16" s="10">
        <v>3200000</v>
      </c>
      <c r="E16" s="10">
        <v>3200000</v>
      </c>
      <c r="F16" s="11" t="s">
        <v>14</v>
      </c>
      <c r="G16" s="8" t="s">
        <v>15</v>
      </c>
      <c r="H16" s="8" t="s">
        <v>16</v>
      </c>
    </row>
    <row r="17" spans="1:8" ht="28.5" thickBot="1" x14ac:dyDescent="0.35">
      <c r="A17" s="8" t="s">
        <v>11</v>
      </c>
      <c r="B17" s="9" t="s">
        <v>39</v>
      </c>
      <c r="C17" s="9" t="s">
        <v>33</v>
      </c>
      <c r="D17" s="10">
        <v>1400000</v>
      </c>
      <c r="E17" s="10">
        <v>1400000</v>
      </c>
      <c r="F17" s="11" t="s">
        <v>28</v>
      </c>
      <c r="G17" s="8" t="s">
        <v>15</v>
      </c>
      <c r="H17" s="8" t="s">
        <v>16</v>
      </c>
    </row>
    <row r="18" spans="1:8" ht="28.5" thickBot="1" x14ac:dyDescent="0.35">
      <c r="A18" s="8" t="s">
        <v>11</v>
      </c>
      <c r="B18" s="9" t="s">
        <v>40</v>
      </c>
      <c r="C18" s="9" t="s">
        <v>33</v>
      </c>
      <c r="D18" s="10">
        <v>1400000</v>
      </c>
      <c r="E18" s="10">
        <v>1400000</v>
      </c>
      <c r="F18" s="11" t="s">
        <v>31</v>
      </c>
      <c r="G18" s="8" t="s">
        <v>15</v>
      </c>
      <c r="H18" s="8" t="s">
        <v>16</v>
      </c>
    </row>
    <row r="19" spans="1:8" ht="42.5" thickBot="1" x14ac:dyDescent="0.35">
      <c r="A19" s="8" t="s">
        <v>11</v>
      </c>
      <c r="B19" s="9" t="s">
        <v>41</v>
      </c>
      <c r="C19" s="9" t="s">
        <v>42</v>
      </c>
      <c r="D19" s="10">
        <v>3600000</v>
      </c>
      <c r="E19" s="10">
        <v>3600000</v>
      </c>
      <c r="F19" s="11" t="s">
        <v>43</v>
      </c>
      <c r="G19" s="8" t="s">
        <v>15</v>
      </c>
      <c r="H19" s="8" t="s">
        <v>16</v>
      </c>
    </row>
    <row r="20" spans="1:8" ht="28.5" thickBot="1" x14ac:dyDescent="0.35">
      <c r="A20" s="8" t="s">
        <v>11</v>
      </c>
      <c r="B20" s="9" t="s">
        <v>44</v>
      </c>
      <c r="C20" s="9" t="s">
        <v>33</v>
      </c>
      <c r="D20" s="10">
        <v>1400000</v>
      </c>
      <c r="E20" s="10">
        <v>1400000</v>
      </c>
      <c r="F20" s="11" t="s">
        <v>14</v>
      </c>
      <c r="G20" s="8" t="s">
        <v>15</v>
      </c>
      <c r="H20" s="8" t="s">
        <v>16</v>
      </c>
    </row>
    <row r="21" spans="1:8" ht="28.5" thickBot="1" x14ac:dyDescent="0.35">
      <c r="A21" s="8" t="s">
        <v>11</v>
      </c>
      <c r="B21" s="9" t="s">
        <v>45</v>
      </c>
      <c r="C21" s="9" t="s">
        <v>46</v>
      </c>
      <c r="D21" s="10">
        <v>2400000</v>
      </c>
      <c r="E21" s="10">
        <v>2400000</v>
      </c>
      <c r="F21" s="11" t="s">
        <v>14</v>
      </c>
      <c r="G21" s="8" t="s">
        <v>15</v>
      </c>
      <c r="H21" s="8" t="s">
        <v>16</v>
      </c>
    </row>
    <row r="22" spans="1:8" ht="28.5" thickBot="1" x14ac:dyDescent="0.35">
      <c r="A22" s="8" t="s">
        <v>11</v>
      </c>
      <c r="B22" s="9" t="s">
        <v>47</v>
      </c>
      <c r="C22" s="9" t="s">
        <v>48</v>
      </c>
      <c r="D22" s="10">
        <v>500000</v>
      </c>
      <c r="E22" s="10">
        <v>500000</v>
      </c>
      <c r="F22" s="11" t="s">
        <v>14</v>
      </c>
      <c r="G22" s="8" t="s">
        <v>15</v>
      </c>
      <c r="H22" s="8" t="s">
        <v>16</v>
      </c>
    </row>
    <row r="23" spans="1:8" ht="42.5" thickBot="1" x14ac:dyDescent="0.35">
      <c r="A23" s="8" t="s">
        <v>11</v>
      </c>
      <c r="B23" s="9" t="s">
        <v>49</v>
      </c>
      <c r="C23" s="9" t="s">
        <v>50</v>
      </c>
      <c r="D23" s="10">
        <v>3500000</v>
      </c>
      <c r="E23" s="10">
        <v>3500000</v>
      </c>
      <c r="F23" s="11" t="s">
        <v>14</v>
      </c>
      <c r="G23" s="8" t="s">
        <v>15</v>
      </c>
      <c r="H23" s="8" t="s">
        <v>16</v>
      </c>
    </row>
    <row r="24" spans="1:8" ht="28.5" thickBot="1" x14ac:dyDescent="0.35">
      <c r="A24" s="8" t="s">
        <v>11</v>
      </c>
      <c r="B24" s="9" t="s">
        <v>51</v>
      </c>
      <c r="C24" s="9" t="s">
        <v>52</v>
      </c>
      <c r="D24" s="10">
        <v>2600000</v>
      </c>
      <c r="E24" s="10">
        <v>2600000</v>
      </c>
      <c r="F24" s="11" t="s">
        <v>14</v>
      </c>
      <c r="G24" s="8" t="s">
        <v>15</v>
      </c>
      <c r="H24" s="8" t="s">
        <v>16</v>
      </c>
    </row>
    <row r="25" spans="1:8" ht="28.5" thickBot="1" x14ac:dyDescent="0.35">
      <c r="A25" s="8" t="s">
        <v>11</v>
      </c>
      <c r="B25" s="9" t="s">
        <v>53</v>
      </c>
      <c r="C25" s="9" t="s">
        <v>54</v>
      </c>
      <c r="D25" s="10">
        <v>600000</v>
      </c>
      <c r="E25" s="10">
        <v>600000</v>
      </c>
      <c r="F25" s="11" t="s">
        <v>14</v>
      </c>
      <c r="G25" s="8" t="s">
        <v>15</v>
      </c>
      <c r="H25" s="8" t="s">
        <v>16</v>
      </c>
    </row>
    <row r="26" spans="1:8" ht="28.5" thickBot="1" x14ac:dyDescent="0.35">
      <c r="A26" s="8" t="s">
        <v>11</v>
      </c>
      <c r="B26" s="9" t="s">
        <v>55</v>
      </c>
      <c r="C26" s="9" t="s">
        <v>56</v>
      </c>
      <c r="D26" s="10">
        <v>837931</v>
      </c>
      <c r="E26" s="10">
        <v>837931</v>
      </c>
      <c r="F26" s="11" t="s">
        <v>14</v>
      </c>
      <c r="G26" s="8" t="s">
        <v>15</v>
      </c>
      <c r="H26" s="8" t="s">
        <v>16</v>
      </c>
    </row>
    <row r="27" spans="1:8" ht="42.5" thickBot="1" x14ac:dyDescent="0.35">
      <c r="A27" s="8" t="s">
        <v>11</v>
      </c>
      <c r="B27" s="9" t="s">
        <v>57</v>
      </c>
      <c r="C27" s="9" t="s">
        <v>58</v>
      </c>
      <c r="D27" s="10">
        <v>4000000</v>
      </c>
      <c r="E27" s="10">
        <v>4000000</v>
      </c>
      <c r="F27" s="11" t="s">
        <v>14</v>
      </c>
      <c r="G27" s="8" t="s">
        <v>15</v>
      </c>
      <c r="H27" s="8" t="s">
        <v>16</v>
      </c>
    </row>
    <row r="28" spans="1:8" ht="42.5" thickBot="1" x14ac:dyDescent="0.35">
      <c r="A28" s="8" t="s">
        <v>11</v>
      </c>
      <c r="B28" s="9" t="s">
        <v>59</v>
      </c>
      <c r="C28" s="9" t="s">
        <v>60</v>
      </c>
      <c r="D28" s="10">
        <v>3400000</v>
      </c>
      <c r="E28" s="10">
        <v>3400000</v>
      </c>
      <c r="F28" s="11" t="s">
        <v>14</v>
      </c>
      <c r="G28" s="8" t="s">
        <v>15</v>
      </c>
      <c r="H28" s="8" t="s">
        <v>16</v>
      </c>
    </row>
    <row r="29" spans="1:8" ht="28.5" thickBot="1" x14ac:dyDescent="0.35">
      <c r="A29" s="8" t="s">
        <v>11</v>
      </c>
      <c r="B29" s="9" t="s">
        <v>61</v>
      </c>
      <c r="C29" s="9" t="s">
        <v>62</v>
      </c>
      <c r="D29" s="10">
        <v>1400000</v>
      </c>
      <c r="E29" s="10">
        <v>1400000</v>
      </c>
      <c r="F29" s="11" t="s">
        <v>14</v>
      </c>
      <c r="G29" s="8" t="s">
        <v>15</v>
      </c>
      <c r="H29" s="8" t="s">
        <v>16</v>
      </c>
    </row>
    <row r="30" spans="1:8" ht="28.5" thickBot="1" x14ac:dyDescent="0.35">
      <c r="A30" s="8" t="s">
        <v>11</v>
      </c>
      <c r="B30" s="9" t="s">
        <v>63</v>
      </c>
      <c r="C30" s="9" t="s">
        <v>64</v>
      </c>
      <c r="D30" s="10">
        <v>2253615</v>
      </c>
      <c r="E30" s="10">
        <v>2253615</v>
      </c>
      <c r="F30" s="11" t="s">
        <v>14</v>
      </c>
      <c r="G30" s="8" t="s">
        <v>15</v>
      </c>
      <c r="H30" s="8" t="s">
        <v>16</v>
      </c>
    </row>
    <row r="31" spans="1:8" ht="28.5" thickBot="1" x14ac:dyDescent="0.35">
      <c r="A31" s="8" t="s">
        <v>11</v>
      </c>
      <c r="B31" s="9" t="s">
        <v>65</v>
      </c>
      <c r="C31" s="9" t="s">
        <v>66</v>
      </c>
      <c r="D31" s="10">
        <v>4000000</v>
      </c>
      <c r="E31" s="10">
        <v>4000000</v>
      </c>
      <c r="F31" s="11" t="s">
        <v>14</v>
      </c>
      <c r="G31" s="8" t="s">
        <v>15</v>
      </c>
      <c r="H31" s="8" t="s">
        <v>16</v>
      </c>
    </row>
    <row r="32" spans="1:8" ht="28.5" thickBot="1" x14ac:dyDescent="0.35">
      <c r="A32" s="8" t="s">
        <v>11</v>
      </c>
      <c r="B32" s="9" t="s">
        <v>67</v>
      </c>
      <c r="C32" s="9" t="s">
        <v>68</v>
      </c>
      <c r="D32" s="10">
        <v>3200000</v>
      </c>
      <c r="E32" s="10">
        <v>3200000</v>
      </c>
      <c r="F32" s="11" t="s">
        <v>14</v>
      </c>
      <c r="G32" s="8" t="s">
        <v>15</v>
      </c>
      <c r="H32" s="8" t="s">
        <v>16</v>
      </c>
    </row>
    <row r="33" spans="1:8" ht="28.5" thickBot="1" x14ac:dyDescent="0.35">
      <c r="A33" s="8" t="s">
        <v>11</v>
      </c>
      <c r="B33" s="9" t="s">
        <v>69</v>
      </c>
      <c r="C33" s="9" t="s">
        <v>70</v>
      </c>
      <c r="D33" s="10">
        <v>2700000</v>
      </c>
      <c r="E33" s="10">
        <v>2700000</v>
      </c>
      <c r="F33" s="11" t="s">
        <v>14</v>
      </c>
      <c r="G33" s="8" t="s">
        <v>15</v>
      </c>
      <c r="H33" s="8" t="s">
        <v>16</v>
      </c>
    </row>
    <row r="34" spans="1:8" ht="28.5" thickBot="1" x14ac:dyDescent="0.35">
      <c r="A34" s="8" t="s">
        <v>11</v>
      </c>
      <c r="B34" s="9" t="s">
        <v>71</v>
      </c>
      <c r="C34" s="9" t="s">
        <v>72</v>
      </c>
      <c r="D34" s="10">
        <v>2178768</v>
      </c>
      <c r="E34" s="10">
        <v>2178768</v>
      </c>
      <c r="F34" s="11" t="s">
        <v>14</v>
      </c>
      <c r="G34" s="8" t="s">
        <v>15</v>
      </c>
      <c r="H34" s="8" t="s">
        <v>16</v>
      </c>
    </row>
    <row r="35" spans="1:8" ht="28.5" thickBot="1" x14ac:dyDescent="0.35">
      <c r="A35" s="8" t="s">
        <v>11</v>
      </c>
      <c r="B35" s="9" t="s">
        <v>73</v>
      </c>
      <c r="C35" s="9" t="s">
        <v>74</v>
      </c>
      <c r="D35" s="10">
        <v>1000000</v>
      </c>
      <c r="E35" s="10">
        <v>1000000</v>
      </c>
      <c r="F35" s="11" t="s">
        <v>14</v>
      </c>
      <c r="G35" s="8" t="s">
        <v>15</v>
      </c>
      <c r="H35" s="8" t="s">
        <v>16</v>
      </c>
    </row>
    <row r="36" spans="1:8" ht="28.5" thickBot="1" x14ac:dyDescent="0.35">
      <c r="A36" s="8" t="s">
        <v>11</v>
      </c>
      <c r="B36" s="9" t="s">
        <v>73</v>
      </c>
      <c r="C36" s="9" t="s">
        <v>75</v>
      </c>
      <c r="D36" s="10">
        <v>1178768</v>
      </c>
      <c r="E36" s="10">
        <v>1178768</v>
      </c>
      <c r="F36" s="11" t="s">
        <v>14</v>
      </c>
      <c r="G36" s="8" t="s">
        <v>15</v>
      </c>
      <c r="H36" s="8" t="s">
        <v>16</v>
      </c>
    </row>
    <row r="37" spans="1:8" ht="28.5" thickBot="1" x14ac:dyDescent="0.35">
      <c r="A37" s="8" t="s">
        <v>11</v>
      </c>
      <c r="B37" s="9" t="s">
        <v>76</v>
      </c>
      <c r="C37" s="9" t="s">
        <v>77</v>
      </c>
      <c r="D37" s="10">
        <v>150000</v>
      </c>
      <c r="E37" s="10">
        <v>150000</v>
      </c>
      <c r="F37" s="11" t="s">
        <v>14</v>
      </c>
      <c r="G37" s="8" t="s">
        <v>15</v>
      </c>
      <c r="H37" s="8" t="s">
        <v>16</v>
      </c>
    </row>
    <row r="38" spans="1:8" ht="42.5" thickBot="1" x14ac:dyDescent="0.35">
      <c r="A38" s="8" t="s">
        <v>11</v>
      </c>
      <c r="B38" s="9" t="s">
        <v>76</v>
      </c>
      <c r="C38" s="9" t="s">
        <v>78</v>
      </c>
      <c r="D38" s="10">
        <v>7000000</v>
      </c>
      <c r="E38" s="10">
        <v>7000000</v>
      </c>
      <c r="F38" s="11" t="s">
        <v>14</v>
      </c>
      <c r="G38" s="8" t="s">
        <v>15</v>
      </c>
      <c r="H38" s="8" t="s">
        <v>16</v>
      </c>
    </row>
    <row r="39" spans="1:8" ht="28.5" thickBot="1" x14ac:dyDescent="0.35">
      <c r="A39" s="8" t="s">
        <v>11</v>
      </c>
      <c r="B39" s="9" t="s">
        <v>79</v>
      </c>
      <c r="C39" s="9" t="s">
        <v>80</v>
      </c>
      <c r="D39" s="10">
        <v>500000</v>
      </c>
      <c r="E39" s="10">
        <v>500000</v>
      </c>
      <c r="F39" s="11" t="s">
        <v>14</v>
      </c>
      <c r="G39" s="8" t="s">
        <v>15</v>
      </c>
      <c r="H39" s="8" t="s">
        <v>16</v>
      </c>
    </row>
    <row r="40" spans="1:8" s="18" customFormat="1" ht="14.5" thickBot="1" x14ac:dyDescent="0.35">
      <c r="A40" s="13" t="s">
        <v>81</v>
      </c>
      <c r="B40" s="14"/>
      <c r="C40" s="14"/>
      <c r="D40" s="15">
        <f>SUM(D5:D39)</f>
        <v>108938398</v>
      </c>
      <c r="E40" s="15">
        <f>SUM(E5:E39)</f>
        <v>108938398</v>
      </c>
      <c r="F40" s="16"/>
      <c r="G40" s="17"/>
      <c r="H40" s="13"/>
    </row>
    <row r="41" spans="1:8" ht="42.5" thickBot="1" x14ac:dyDescent="0.35">
      <c r="A41" s="8" t="s">
        <v>82</v>
      </c>
      <c r="B41" s="9" t="s">
        <v>83</v>
      </c>
      <c r="C41" s="9" t="s">
        <v>13</v>
      </c>
      <c r="D41" s="10">
        <f>2412000+3088083+19200+40000+1368000</f>
        <v>6927283</v>
      </c>
      <c r="E41" s="10">
        <f t="shared" ref="E41:E43" si="2">D41</f>
        <v>6927283</v>
      </c>
      <c r="F41" s="11" t="s">
        <v>84</v>
      </c>
      <c r="G41" s="8" t="s">
        <v>15</v>
      </c>
      <c r="H41" s="8" t="s">
        <v>16</v>
      </c>
    </row>
    <row r="42" spans="1:8" ht="42.5" thickBot="1" x14ac:dyDescent="0.35">
      <c r="A42" s="8" t="s">
        <v>82</v>
      </c>
      <c r="B42" s="9" t="s">
        <v>17</v>
      </c>
      <c r="C42" s="9" t="s">
        <v>18</v>
      </c>
      <c r="D42" s="10">
        <f>463641+1500000+1500000</f>
        <v>3463641</v>
      </c>
      <c r="E42" s="10">
        <f t="shared" si="2"/>
        <v>3463641</v>
      </c>
      <c r="F42" s="11" t="s">
        <v>84</v>
      </c>
      <c r="G42" s="8" t="s">
        <v>15</v>
      </c>
      <c r="H42" s="8" t="s">
        <v>16</v>
      </c>
    </row>
    <row r="43" spans="1:8" ht="42.5" thickBot="1" x14ac:dyDescent="0.35">
      <c r="A43" s="8" t="s">
        <v>82</v>
      </c>
      <c r="B43" s="9" t="s">
        <v>85</v>
      </c>
      <c r="C43" s="9" t="s">
        <v>20</v>
      </c>
      <c r="D43" s="10">
        <f>16363677+11000000+1500000</f>
        <v>28863677</v>
      </c>
      <c r="E43" s="10">
        <f t="shared" si="2"/>
        <v>28863677</v>
      </c>
      <c r="F43" s="11" t="s">
        <v>84</v>
      </c>
      <c r="G43" s="8" t="s">
        <v>15</v>
      </c>
      <c r="H43" s="8" t="s">
        <v>16</v>
      </c>
    </row>
    <row r="44" spans="1:8" ht="28.5" thickBot="1" x14ac:dyDescent="0.35">
      <c r="A44" s="8" t="s">
        <v>82</v>
      </c>
      <c r="B44" s="9" t="s">
        <v>71</v>
      </c>
      <c r="C44" s="9" t="s">
        <v>86</v>
      </c>
      <c r="D44" s="10">
        <v>2309094</v>
      </c>
      <c r="E44" s="10">
        <v>2309094</v>
      </c>
      <c r="F44" s="11" t="s">
        <v>84</v>
      </c>
      <c r="G44" s="8" t="s">
        <v>15</v>
      </c>
      <c r="H44" s="8" t="s">
        <v>16</v>
      </c>
    </row>
    <row r="45" spans="1:8" ht="28.5" thickBot="1" x14ac:dyDescent="0.35">
      <c r="A45" s="8" t="s">
        <v>82</v>
      </c>
      <c r="B45" s="9" t="s">
        <v>73</v>
      </c>
      <c r="C45" s="9" t="s">
        <v>87</v>
      </c>
      <c r="D45" s="10">
        <f>769698+769698+769698</f>
        <v>2309094</v>
      </c>
      <c r="E45" s="10">
        <f>D45</f>
        <v>2309094</v>
      </c>
      <c r="F45" s="11" t="s">
        <v>84</v>
      </c>
      <c r="G45" s="8" t="s">
        <v>15</v>
      </c>
      <c r="H45" s="8" t="s">
        <v>16</v>
      </c>
    </row>
    <row r="46" spans="1:8" ht="28.5" thickBot="1" x14ac:dyDescent="0.35">
      <c r="A46" s="8" t="s">
        <v>82</v>
      </c>
      <c r="B46" s="9" t="s">
        <v>88</v>
      </c>
      <c r="C46" s="9" t="s">
        <v>89</v>
      </c>
      <c r="D46" s="10">
        <v>5767647</v>
      </c>
      <c r="E46" s="10">
        <v>5767647</v>
      </c>
      <c r="F46" s="11" t="s">
        <v>84</v>
      </c>
      <c r="G46" s="8" t="s">
        <v>15</v>
      </c>
      <c r="H46" s="8" t="s">
        <v>16</v>
      </c>
    </row>
    <row r="47" spans="1:8" ht="42.5" thickBot="1" x14ac:dyDescent="0.35">
      <c r="A47" s="8" t="s">
        <v>82</v>
      </c>
      <c r="B47" s="9" t="s">
        <v>32</v>
      </c>
      <c r="C47" s="9" t="s">
        <v>90</v>
      </c>
      <c r="D47" s="10">
        <v>3600000</v>
      </c>
      <c r="E47" s="10">
        <f>D47</f>
        <v>3600000</v>
      </c>
      <c r="F47" s="11" t="s">
        <v>84</v>
      </c>
      <c r="G47" s="8" t="s">
        <v>15</v>
      </c>
      <c r="H47" s="8" t="s">
        <v>16</v>
      </c>
    </row>
    <row r="48" spans="1:8" ht="28.5" thickBot="1" x14ac:dyDescent="0.35">
      <c r="A48" s="8" t="s">
        <v>82</v>
      </c>
      <c r="B48" s="9" t="s">
        <v>34</v>
      </c>
      <c r="C48" s="9" t="s">
        <v>91</v>
      </c>
      <c r="D48" s="10">
        <v>1400000</v>
      </c>
      <c r="E48" s="10">
        <v>1400000</v>
      </c>
      <c r="F48" s="11" t="s">
        <v>84</v>
      </c>
      <c r="G48" s="8" t="s">
        <v>15</v>
      </c>
      <c r="H48" s="8" t="s">
        <v>16</v>
      </c>
    </row>
    <row r="49" spans="1:8" ht="28.5" thickBot="1" x14ac:dyDescent="0.35">
      <c r="A49" s="8" t="s">
        <v>82</v>
      </c>
      <c r="B49" s="9" t="s">
        <v>39</v>
      </c>
      <c r="C49" s="9" t="s">
        <v>91</v>
      </c>
      <c r="D49" s="10">
        <v>1400000</v>
      </c>
      <c r="E49" s="10">
        <v>1400000</v>
      </c>
      <c r="F49" s="11" t="s">
        <v>84</v>
      </c>
      <c r="G49" s="8" t="s">
        <v>15</v>
      </c>
      <c r="H49" s="8" t="s">
        <v>16</v>
      </c>
    </row>
    <row r="50" spans="1:8" ht="42.5" thickBot="1" x14ac:dyDescent="0.35">
      <c r="A50" s="8" t="s">
        <v>82</v>
      </c>
      <c r="B50" s="9" t="s">
        <v>92</v>
      </c>
      <c r="C50" s="9" t="s">
        <v>93</v>
      </c>
      <c r="D50" s="10">
        <v>3000000</v>
      </c>
      <c r="E50" s="10">
        <f>D50</f>
        <v>3000000</v>
      </c>
      <c r="F50" s="11" t="s">
        <v>84</v>
      </c>
      <c r="G50" s="8" t="s">
        <v>15</v>
      </c>
      <c r="H50" s="8" t="s">
        <v>16</v>
      </c>
    </row>
    <row r="51" spans="1:8" ht="28.5" thickBot="1" x14ac:dyDescent="0.35">
      <c r="A51" s="8" t="s">
        <v>82</v>
      </c>
      <c r="B51" s="9" t="s">
        <v>94</v>
      </c>
      <c r="C51" s="9" t="s">
        <v>91</v>
      </c>
      <c r="D51" s="10">
        <v>1400000</v>
      </c>
      <c r="E51" s="10">
        <v>1400000</v>
      </c>
      <c r="F51" s="11" t="s">
        <v>84</v>
      </c>
      <c r="G51" s="8" t="s">
        <v>15</v>
      </c>
      <c r="H51" s="8" t="s">
        <v>16</v>
      </c>
    </row>
    <row r="52" spans="1:8" ht="28.5" thickBot="1" x14ac:dyDescent="0.35">
      <c r="A52" s="8" t="s">
        <v>82</v>
      </c>
      <c r="B52" s="9" t="s">
        <v>95</v>
      </c>
      <c r="C52" s="9" t="s">
        <v>96</v>
      </c>
      <c r="D52" s="10">
        <v>5000000</v>
      </c>
      <c r="E52" s="10">
        <v>5000000</v>
      </c>
      <c r="F52" s="11" t="s">
        <v>84</v>
      </c>
      <c r="G52" s="8" t="s">
        <v>15</v>
      </c>
      <c r="H52" s="8" t="s">
        <v>16</v>
      </c>
    </row>
    <row r="53" spans="1:8" ht="28.5" thickBot="1" x14ac:dyDescent="0.35">
      <c r="A53" s="8" t="s">
        <v>82</v>
      </c>
      <c r="B53" s="9" t="s">
        <v>45</v>
      </c>
      <c r="C53" s="9" t="s">
        <v>97</v>
      </c>
      <c r="D53" s="10">
        <v>4000000</v>
      </c>
      <c r="E53" s="10">
        <v>4000000</v>
      </c>
      <c r="F53" s="11" t="s">
        <v>84</v>
      </c>
      <c r="G53" s="8" t="s">
        <v>15</v>
      </c>
      <c r="H53" s="8" t="s">
        <v>16</v>
      </c>
    </row>
    <row r="54" spans="1:8" ht="28.5" thickBot="1" x14ac:dyDescent="0.35">
      <c r="A54" s="8" t="s">
        <v>82</v>
      </c>
      <c r="B54" s="9" t="s">
        <v>29</v>
      </c>
      <c r="C54" s="9" t="s">
        <v>98</v>
      </c>
      <c r="D54" s="10">
        <v>500000</v>
      </c>
      <c r="E54" s="10">
        <v>500000</v>
      </c>
      <c r="F54" s="11" t="s">
        <v>84</v>
      </c>
      <c r="G54" s="8" t="s">
        <v>15</v>
      </c>
      <c r="H54" s="8" t="s">
        <v>16</v>
      </c>
    </row>
    <row r="55" spans="1:8" ht="28.5" thickBot="1" x14ac:dyDescent="0.35">
      <c r="A55" s="8" t="s">
        <v>82</v>
      </c>
      <c r="B55" s="9" t="s">
        <v>26</v>
      </c>
      <c r="C55" s="9" t="s">
        <v>99</v>
      </c>
      <c r="D55" s="10">
        <v>1200000</v>
      </c>
      <c r="E55" s="10">
        <v>1200000</v>
      </c>
      <c r="F55" s="11" t="s">
        <v>84</v>
      </c>
      <c r="G55" s="8" t="s">
        <v>15</v>
      </c>
      <c r="H55" s="8" t="s">
        <v>16</v>
      </c>
    </row>
    <row r="56" spans="1:8" ht="28.5" thickBot="1" x14ac:dyDescent="0.35">
      <c r="A56" s="8" t="s">
        <v>82</v>
      </c>
      <c r="B56" s="9" t="s">
        <v>100</v>
      </c>
      <c r="C56" s="9" t="s">
        <v>101</v>
      </c>
      <c r="D56" s="10">
        <v>2400000</v>
      </c>
      <c r="E56" s="10">
        <v>2400000</v>
      </c>
      <c r="F56" s="11" t="s">
        <v>84</v>
      </c>
      <c r="G56" s="8" t="s">
        <v>15</v>
      </c>
      <c r="H56" s="8" t="s">
        <v>16</v>
      </c>
    </row>
    <row r="57" spans="1:8" ht="28.5" thickBot="1" x14ac:dyDescent="0.35">
      <c r="A57" s="8" t="s">
        <v>82</v>
      </c>
      <c r="B57" s="9" t="s">
        <v>102</v>
      </c>
      <c r="C57" s="9" t="s">
        <v>103</v>
      </c>
      <c r="D57" s="10">
        <v>2000000</v>
      </c>
      <c r="E57" s="10">
        <v>2000000</v>
      </c>
      <c r="F57" s="11" t="s">
        <v>84</v>
      </c>
      <c r="G57" s="8" t="s">
        <v>15</v>
      </c>
      <c r="H57" s="8" t="s">
        <v>16</v>
      </c>
    </row>
    <row r="58" spans="1:8" ht="28.5" thickBot="1" x14ac:dyDescent="0.35">
      <c r="A58" s="8" t="s">
        <v>82</v>
      </c>
      <c r="B58" s="9" t="s">
        <v>104</v>
      </c>
      <c r="C58" s="9" t="s">
        <v>101</v>
      </c>
      <c r="D58" s="10">
        <v>2000000</v>
      </c>
      <c r="E58" s="10">
        <v>2000000</v>
      </c>
      <c r="F58" s="11" t="s">
        <v>84</v>
      </c>
      <c r="G58" s="8" t="s">
        <v>15</v>
      </c>
      <c r="H58" s="8" t="s">
        <v>16</v>
      </c>
    </row>
    <row r="59" spans="1:8" ht="28.5" thickBot="1" x14ac:dyDescent="0.35">
      <c r="A59" s="8" t="s">
        <v>82</v>
      </c>
      <c r="B59" s="9" t="s">
        <v>55</v>
      </c>
      <c r="C59" s="9" t="s">
        <v>105</v>
      </c>
      <c r="D59" s="10">
        <v>2000000</v>
      </c>
      <c r="E59" s="10">
        <v>2000000</v>
      </c>
      <c r="F59" s="11" t="s">
        <v>84</v>
      </c>
      <c r="G59" s="8" t="s">
        <v>15</v>
      </c>
      <c r="H59" s="8" t="s">
        <v>16</v>
      </c>
    </row>
    <row r="60" spans="1:8" ht="28.5" thickBot="1" x14ac:dyDescent="0.35">
      <c r="A60" s="8" t="s">
        <v>82</v>
      </c>
      <c r="B60" s="9" t="s">
        <v>106</v>
      </c>
      <c r="C60" s="9" t="s">
        <v>107</v>
      </c>
      <c r="D60" s="10">
        <v>1500000</v>
      </c>
      <c r="E60" s="10">
        <v>1500000</v>
      </c>
      <c r="F60" s="11" t="s">
        <v>84</v>
      </c>
      <c r="G60" s="8" t="s">
        <v>15</v>
      </c>
      <c r="H60" s="8" t="s">
        <v>16</v>
      </c>
    </row>
    <row r="61" spans="1:8" ht="28.5" thickBot="1" x14ac:dyDescent="0.35">
      <c r="A61" s="8" t="s">
        <v>82</v>
      </c>
      <c r="B61" s="9" t="s">
        <v>108</v>
      </c>
      <c r="C61" s="9" t="s">
        <v>107</v>
      </c>
      <c r="D61" s="10">
        <v>1800000</v>
      </c>
      <c r="E61" s="10">
        <v>1800000</v>
      </c>
      <c r="F61" s="11" t="s">
        <v>84</v>
      </c>
      <c r="G61" s="8" t="s">
        <v>15</v>
      </c>
      <c r="H61" s="8" t="s">
        <v>16</v>
      </c>
    </row>
    <row r="62" spans="1:8" ht="28.5" thickBot="1" x14ac:dyDescent="0.35">
      <c r="A62" s="8" t="s">
        <v>82</v>
      </c>
      <c r="B62" s="9" t="s">
        <v>109</v>
      </c>
      <c r="C62" s="9" t="s">
        <v>107</v>
      </c>
      <c r="D62" s="10">
        <v>1600000</v>
      </c>
      <c r="E62" s="10">
        <v>1600000</v>
      </c>
      <c r="F62" s="11" t="s">
        <v>84</v>
      </c>
      <c r="G62" s="8" t="s">
        <v>15</v>
      </c>
      <c r="H62" s="8" t="s">
        <v>16</v>
      </c>
    </row>
    <row r="63" spans="1:8" ht="28.5" thickBot="1" x14ac:dyDescent="0.35">
      <c r="A63" s="8" t="s">
        <v>82</v>
      </c>
      <c r="B63" s="9" t="s">
        <v>110</v>
      </c>
      <c r="C63" s="9" t="s">
        <v>111</v>
      </c>
      <c r="D63" s="10">
        <v>1852087</v>
      </c>
      <c r="E63" s="10">
        <v>1852087</v>
      </c>
      <c r="F63" s="11" t="s">
        <v>84</v>
      </c>
      <c r="G63" s="8" t="s">
        <v>15</v>
      </c>
      <c r="H63" s="8" t="s">
        <v>16</v>
      </c>
    </row>
    <row r="64" spans="1:8" ht="28.5" thickBot="1" x14ac:dyDescent="0.35">
      <c r="A64" s="8" t="s">
        <v>82</v>
      </c>
      <c r="B64" s="9" t="s">
        <v>40</v>
      </c>
      <c r="C64" s="9" t="s">
        <v>107</v>
      </c>
      <c r="D64" s="10">
        <v>1600000</v>
      </c>
      <c r="E64" s="10">
        <v>1600000</v>
      </c>
      <c r="F64" s="11" t="s">
        <v>84</v>
      </c>
      <c r="G64" s="8" t="s">
        <v>15</v>
      </c>
      <c r="H64" s="8" t="s">
        <v>16</v>
      </c>
    </row>
    <row r="65" spans="1:8" ht="28.5" thickBot="1" x14ac:dyDescent="0.35">
      <c r="A65" s="8" t="s">
        <v>82</v>
      </c>
      <c r="B65" s="9" t="s">
        <v>47</v>
      </c>
      <c r="C65" s="9" t="s">
        <v>101</v>
      </c>
      <c r="D65" s="10">
        <v>2200000</v>
      </c>
      <c r="E65" s="10">
        <f>D65</f>
        <v>2200000</v>
      </c>
      <c r="F65" s="11" t="s">
        <v>84</v>
      </c>
      <c r="G65" s="8" t="s">
        <v>15</v>
      </c>
      <c r="H65" s="8" t="s">
        <v>16</v>
      </c>
    </row>
    <row r="66" spans="1:8" ht="42.5" thickBot="1" x14ac:dyDescent="0.35">
      <c r="A66" s="8" t="s">
        <v>82</v>
      </c>
      <c r="B66" s="9" t="s">
        <v>112</v>
      </c>
      <c r="C66" s="9" t="s">
        <v>113</v>
      </c>
      <c r="D66" s="10">
        <v>1500000</v>
      </c>
      <c r="E66" s="10">
        <v>1500000</v>
      </c>
      <c r="F66" s="11" t="s">
        <v>84</v>
      </c>
      <c r="G66" s="8" t="s">
        <v>15</v>
      </c>
      <c r="H66" s="8" t="s">
        <v>16</v>
      </c>
    </row>
    <row r="67" spans="1:8" ht="28.5" thickBot="1" x14ac:dyDescent="0.35">
      <c r="A67" s="8" t="s">
        <v>82</v>
      </c>
      <c r="B67" s="9" t="s">
        <v>63</v>
      </c>
      <c r="C67" s="9" t="s">
        <v>114</v>
      </c>
      <c r="D67" s="10">
        <v>2500000</v>
      </c>
      <c r="E67" s="10">
        <v>2500000</v>
      </c>
      <c r="F67" s="11" t="s">
        <v>84</v>
      </c>
      <c r="G67" s="8" t="s">
        <v>15</v>
      </c>
      <c r="H67" s="8" t="s">
        <v>16</v>
      </c>
    </row>
    <row r="68" spans="1:8" ht="42.5" thickBot="1" x14ac:dyDescent="0.35">
      <c r="A68" s="8" t="s">
        <v>82</v>
      </c>
      <c r="B68" s="9" t="s">
        <v>67</v>
      </c>
      <c r="C68" s="9" t="s">
        <v>115</v>
      </c>
      <c r="D68" s="10">
        <v>4362185</v>
      </c>
      <c r="E68" s="10">
        <f>D68</f>
        <v>4362185</v>
      </c>
      <c r="F68" s="11" t="s">
        <v>84</v>
      </c>
      <c r="G68" s="8" t="s">
        <v>15</v>
      </c>
      <c r="H68" s="8" t="s">
        <v>16</v>
      </c>
    </row>
    <row r="69" spans="1:8" ht="42.5" thickBot="1" x14ac:dyDescent="0.35">
      <c r="A69" s="8" t="s">
        <v>82</v>
      </c>
      <c r="B69" s="9" t="s">
        <v>116</v>
      </c>
      <c r="C69" s="9" t="s">
        <v>117</v>
      </c>
      <c r="D69" s="10">
        <v>3500000</v>
      </c>
      <c r="E69" s="10">
        <v>3500000</v>
      </c>
      <c r="F69" s="11" t="s">
        <v>84</v>
      </c>
      <c r="G69" s="8" t="s">
        <v>15</v>
      </c>
      <c r="H69" s="8" t="s">
        <v>16</v>
      </c>
    </row>
    <row r="70" spans="1:8" ht="42.5" thickBot="1" x14ac:dyDescent="0.35">
      <c r="A70" s="8" t="s">
        <v>82</v>
      </c>
      <c r="B70" s="9" t="s">
        <v>65</v>
      </c>
      <c r="C70" s="9" t="s">
        <v>118</v>
      </c>
      <c r="D70" s="10">
        <v>3200000</v>
      </c>
      <c r="E70" s="10">
        <f>D70</f>
        <v>3200000</v>
      </c>
      <c r="F70" s="11" t="s">
        <v>84</v>
      </c>
      <c r="G70" s="8" t="s">
        <v>15</v>
      </c>
      <c r="H70" s="8" t="s">
        <v>16</v>
      </c>
    </row>
    <row r="71" spans="1:8" ht="28.5" thickBot="1" x14ac:dyDescent="0.35">
      <c r="A71" s="8" t="s">
        <v>82</v>
      </c>
      <c r="B71" s="9" t="s">
        <v>119</v>
      </c>
      <c r="C71" s="9" t="s">
        <v>120</v>
      </c>
      <c r="D71" s="10">
        <v>2800000</v>
      </c>
      <c r="E71" s="10">
        <v>2800000</v>
      </c>
      <c r="F71" s="11" t="s">
        <v>84</v>
      </c>
      <c r="G71" s="8" t="s">
        <v>15</v>
      </c>
      <c r="H71" s="8" t="s">
        <v>16</v>
      </c>
    </row>
    <row r="72" spans="1:8" ht="42.5" thickBot="1" x14ac:dyDescent="0.35">
      <c r="A72" s="8" t="s">
        <v>82</v>
      </c>
      <c r="B72" s="9" t="s">
        <v>121</v>
      </c>
      <c r="C72" s="9" t="s">
        <v>122</v>
      </c>
      <c r="D72" s="10">
        <v>4000000</v>
      </c>
      <c r="E72" s="10">
        <v>4000000</v>
      </c>
      <c r="F72" s="11" t="s">
        <v>84</v>
      </c>
      <c r="G72" s="8" t="s">
        <v>15</v>
      </c>
      <c r="H72" s="8" t="s">
        <v>16</v>
      </c>
    </row>
    <row r="73" spans="1:8" ht="28.5" thickBot="1" x14ac:dyDescent="0.35">
      <c r="A73" s="8" t="s">
        <v>82</v>
      </c>
      <c r="B73" s="9" t="s">
        <v>123</v>
      </c>
      <c r="C73" s="9" t="s">
        <v>124</v>
      </c>
      <c r="D73" s="10">
        <v>2000000</v>
      </c>
      <c r="E73" s="10">
        <f>D73</f>
        <v>2000000</v>
      </c>
      <c r="F73" s="11" t="s">
        <v>84</v>
      </c>
      <c r="G73" s="8" t="s">
        <v>15</v>
      </c>
      <c r="H73" s="8" t="s">
        <v>16</v>
      </c>
    </row>
    <row r="74" spans="1:8" ht="28.5" thickBot="1" x14ac:dyDescent="0.35">
      <c r="A74" s="8" t="s">
        <v>82</v>
      </c>
      <c r="B74" s="9" t="s">
        <v>125</v>
      </c>
      <c r="C74" s="9" t="s">
        <v>126</v>
      </c>
      <c r="D74" s="10">
        <v>1000000</v>
      </c>
      <c r="E74" s="10">
        <v>1000000</v>
      </c>
      <c r="F74" s="11" t="s">
        <v>84</v>
      </c>
      <c r="G74" s="8" t="s">
        <v>15</v>
      </c>
      <c r="H74" s="8" t="s">
        <v>16</v>
      </c>
    </row>
    <row r="75" spans="1:8" ht="14.5" thickBot="1" x14ac:dyDescent="0.35">
      <c r="A75" s="13" t="s">
        <v>81</v>
      </c>
      <c r="B75" s="14"/>
      <c r="C75" s="14"/>
      <c r="D75" s="15">
        <f>SUM(D41:D74)</f>
        <v>114954708</v>
      </c>
      <c r="E75" s="15">
        <f>SUM(E41:E74)</f>
        <v>114954708</v>
      </c>
      <c r="F75" s="16"/>
      <c r="G75" s="13"/>
      <c r="H75" s="13"/>
    </row>
    <row r="76" spans="1:8" ht="42.5" thickBot="1" x14ac:dyDescent="0.35">
      <c r="A76" s="8" t="s">
        <v>127</v>
      </c>
      <c r="B76" s="9" t="s">
        <v>12</v>
      </c>
      <c r="C76" s="9" t="s">
        <v>13</v>
      </c>
      <c r="D76" s="10">
        <v>4913793</v>
      </c>
      <c r="E76" s="10">
        <f>D76</f>
        <v>4913793</v>
      </c>
      <c r="F76" s="11" t="s">
        <v>128</v>
      </c>
      <c r="G76" s="8" t="s">
        <v>15</v>
      </c>
      <c r="H76" s="8" t="s">
        <v>16</v>
      </c>
    </row>
    <row r="77" spans="1:8" ht="42.5" thickBot="1" x14ac:dyDescent="0.35">
      <c r="A77" s="8" t="s">
        <v>127</v>
      </c>
      <c r="B77" s="9" t="s">
        <v>129</v>
      </c>
      <c r="C77" s="9" t="s">
        <v>130</v>
      </c>
      <c r="D77" s="10">
        <f>256897+2200000</f>
        <v>2456897</v>
      </c>
      <c r="E77" s="10">
        <f>256897+2200000</f>
        <v>2456897</v>
      </c>
      <c r="F77" s="11" t="s">
        <v>128</v>
      </c>
      <c r="G77" s="8" t="s">
        <v>15</v>
      </c>
      <c r="H77" s="8" t="s">
        <v>16</v>
      </c>
    </row>
    <row r="78" spans="1:8" ht="28.5" thickBot="1" x14ac:dyDescent="0.35">
      <c r="A78" s="8" t="s">
        <v>127</v>
      </c>
      <c r="B78" s="9" t="s">
        <v>71</v>
      </c>
      <c r="C78" s="9" t="s">
        <v>131</v>
      </c>
      <c r="D78" s="10">
        <v>1637931</v>
      </c>
      <c r="E78" s="10">
        <v>1637931</v>
      </c>
      <c r="F78" s="11" t="s">
        <v>128</v>
      </c>
      <c r="G78" s="8" t="s">
        <v>15</v>
      </c>
      <c r="H78" s="8" t="s">
        <v>16</v>
      </c>
    </row>
    <row r="79" spans="1:8" ht="28.5" thickBot="1" x14ac:dyDescent="0.35">
      <c r="A79" s="8" t="s">
        <v>127</v>
      </c>
      <c r="B79" s="9" t="s">
        <v>73</v>
      </c>
      <c r="C79" s="9" t="s">
        <v>132</v>
      </c>
      <c r="D79" s="10">
        <v>600000</v>
      </c>
      <c r="E79" s="10">
        <f>D79</f>
        <v>600000</v>
      </c>
      <c r="F79" s="11" t="s">
        <v>128</v>
      </c>
      <c r="G79" s="8" t="s">
        <v>15</v>
      </c>
      <c r="H79" s="8" t="s">
        <v>16</v>
      </c>
    </row>
    <row r="80" spans="1:8" ht="28.5" thickBot="1" x14ac:dyDescent="0.35">
      <c r="A80" s="8" t="s">
        <v>127</v>
      </c>
      <c r="B80" s="9" t="s">
        <v>73</v>
      </c>
      <c r="C80" s="9" t="s">
        <v>133</v>
      </c>
      <c r="D80" s="10">
        <v>1037931</v>
      </c>
      <c r="E80" s="10">
        <f>D80</f>
        <v>1037931</v>
      </c>
      <c r="F80" s="11" t="s">
        <v>128</v>
      </c>
      <c r="G80" s="8" t="s">
        <v>15</v>
      </c>
      <c r="H80" s="8" t="s">
        <v>16</v>
      </c>
    </row>
    <row r="81" spans="1:8" ht="28.5" thickBot="1" x14ac:dyDescent="0.35">
      <c r="A81" s="8" t="s">
        <v>127</v>
      </c>
      <c r="B81" s="9" t="s">
        <v>134</v>
      </c>
      <c r="C81" s="9" t="s">
        <v>135</v>
      </c>
      <c r="D81" s="10">
        <v>4094827.59</v>
      </c>
      <c r="E81" s="10">
        <v>4094827.59</v>
      </c>
      <c r="F81" s="11" t="s">
        <v>128</v>
      </c>
      <c r="G81" s="8" t="s">
        <v>15</v>
      </c>
      <c r="H81" s="8" t="s">
        <v>16</v>
      </c>
    </row>
    <row r="82" spans="1:8" ht="28.5" thickBot="1" x14ac:dyDescent="0.35">
      <c r="A82" s="8" t="s">
        <v>127</v>
      </c>
      <c r="B82" s="9" t="s">
        <v>136</v>
      </c>
      <c r="C82" s="9" t="s">
        <v>137</v>
      </c>
      <c r="D82" s="10">
        <v>16163793</v>
      </c>
      <c r="E82" s="10">
        <f t="shared" ref="E82:E85" si="3">D82</f>
        <v>16163793</v>
      </c>
      <c r="F82" s="11" t="s">
        <v>128</v>
      </c>
      <c r="G82" s="8" t="s">
        <v>15</v>
      </c>
      <c r="H82" s="8" t="s">
        <v>16</v>
      </c>
    </row>
    <row r="83" spans="1:8" ht="28.5" thickBot="1" x14ac:dyDescent="0.35">
      <c r="A83" s="8" t="s">
        <v>127</v>
      </c>
      <c r="B83" s="9" t="s">
        <v>138</v>
      </c>
      <c r="C83" s="9" t="s">
        <v>137</v>
      </c>
      <c r="D83" s="10">
        <v>9000000</v>
      </c>
      <c r="E83" s="10">
        <f t="shared" si="3"/>
        <v>9000000</v>
      </c>
      <c r="F83" s="11" t="s">
        <v>128</v>
      </c>
      <c r="G83" s="8" t="s">
        <v>15</v>
      </c>
      <c r="H83" s="8" t="s">
        <v>16</v>
      </c>
    </row>
    <row r="84" spans="1:8" ht="56.5" thickBot="1" x14ac:dyDescent="0.35">
      <c r="A84" s="8" t="s">
        <v>127</v>
      </c>
      <c r="B84" s="9" t="s">
        <v>139</v>
      </c>
      <c r="C84" s="9" t="s">
        <v>140</v>
      </c>
      <c r="D84" s="10">
        <v>1500000</v>
      </c>
      <c r="E84" s="10">
        <f t="shared" si="3"/>
        <v>1500000</v>
      </c>
      <c r="F84" s="11" t="s">
        <v>128</v>
      </c>
      <c r="G84" s="8" t="s">
        <v>15</v>
      </c>
      <c r="H84" s="8" t="s">
        <v>141</v>
      </c>
    </row>
    <row r="85" spans="1:8" ht="28.5" thickBot="1" x14ac:dyDescent="0.35">
      <c r="A85" s="8" t="s">
        <v>127</v>
      </c>
      <c r="B85" s="9" t="s">
        <v>142</v>
      </c>
      <c r="C85" s="9" t="s">
        <v>143</v>
      </c>
      <c r="D85" s="10">
        <v>2000000</v>
      </c>
      <c r="E85" s="10">
        <f t="shared" si="3"/>
        <v>2000000</v>
      </c>
      <c r="F85" s="11" t="s">
        <v>128</v>
      </c>
      <c r="G85" s="8" t="s">
        <v>15</v>
      </c>
      <c r="H85" s="8" t="s">
        <v>16</v>
      </c>
    </row>
    <row r="86" spans="1:8" ht="56.5" thickBot="1" x14ac:dyDescent="0.35">
      <c r="A86" s="8" t="s">
        <v>127</v>
      </c>
      <c r="B86" s="9" t="s">
        <v>144</v>
      </c>
      <c r="C86" s="9" t="s">
        <v>145</v>
      </c>
      <c r="D86" s="10">
        <v>1200000</v>
      </c>
      <c r="E86" s="10">
        <v>1200000</v>
      </c>
      <c r="F86" s="11" t="s">
        <v>128</v>
      </c>
      <c r="G86" s="8" t="s">
        <v>15</v>
      </c>
      <c r="H86" s="8" t="s">
        <v>16</v>
      </c>
    </row>
    <row r="87" spans="1:8" ht="84.5" thickBot="1" x14ac:dyDescent="0.35">
      <c r="A87" s="8" t="s">
        <v>127</v>
      </c>
      <c r="B87" s="9" t="s">
        <v>146</v>
      </c>
      <c r="C87" s="9" t="s">
        <v>147</v>
      </c>
      <c r="D87" s="10">
        <v>1600000</v>
      </c>
      <c r="E87" s="10">
        <v>1600000</v>
      </c>
      <c r="F87" s="11" t="s">
        <v>128</v>
      </c>
      <c r="G87" s="8" t="s">
        <v>15</v>
      </c>
      <c r="H87" s="8" t="s">
        <v>16</v>
      </c>
    </row>
    <row r="88" spans="1:8" ht="42.5" thickBot="1" x14ac:dyDescent="0.35">
      <c r="A88" s="8" t="s">
        <v>127</v>
      </c>
      <c r="B88" s="9" t="s">
        <v>148</v>
      </c>
      <c r="C88" s="9" t="s">
        <v>149</v>
      </c>
      <c r="D88" s="10">
        <v>2000000</v>
      </c>
      <c r="E88" s="10">
        <v>2000000</v>
      </c>
      <c r="F88" s="11" t="s">
        <v>128</v>
      </c>
      <c r="G88" s="8" t="s">
        <v>15</v>
      </c>
      <c r="H88" s="8" t="s">
        <v>16</v>
      </c>
    </row>
    <row r="89" spans="1:8" ht="42.5" thickBot="1" x14ac:dyDescent="0.35">
      <c r="A89" s="8" t="s">
        <v>127</v>
      </c>
      <c r="B89" s="9" t="s">
        <v>150</v>
      </c>
      <c r="C89" s="9" t="s">
        <v>151</v>
      </c>
      <c r="D89" s="10">
        <v>1600000</v>
      </c>
      <c r="E89" s="10">
        <v>1600000</v>
      </c>
      <c r="F89" s="11" t="s">
        <v>128</v>
      </c>
      <c r="G89" s="8" t="s">
        <v>15</v>
      </c>
      <c r="H89" s="8" t="s">
        <v>16</v>
      </c>
    </row>
    <row r="90" spans="1:8" ht="28.5" thickBot="1" x14ac:dyDescent="0.35">
      <c r="A90" s="8" t="s">
        <v>127</v>
      </c>
      <c r="B90" s="9" t="s">
        <v>152</v>
      </c>
      <c r="C90" s="9" t="s">
        <v>153</v>
      </c>
      <c r="D90" s="10">
        <v>1400000</v>
      </c>
      <c r="E90" s="10">
        <v>1400000</v>
      </c>
      <c r="F90" s="11" t="s">
        <v>128</v>
      </c>
      <c r="G90" s="8" t="s">
        <v>15</v>
      </c>
      <c r="H90" s="8" t="s">
        <v>16</v>
      </c>
    </row>
    <row r="91" spans="1:8" ht="42.5" thickBot="1" x14ac:dyDescent="0.35">
      <c r="A91" s="8" t="s">
        <v>127</v>
      </c>
      <c r="B91" s="9" t="s">
        <v>154</v>
      </c>
      <c r="C91" s="9" t="s">
        <v>155</v>
      </c>
      <c r="D91" s="10">
        <v>1600000</v>
      </c>
      <c r="E91" s="10">
        <v>1600000</v>
      </c>
      <c r="F91" s="11" t="s">
        <v>128</v>
      </c>
      <c r="G91" s="8" t="s">
        <v>15</v>
      </c>
      <c r="H91" s="8" t="s">
        <v>16</v>
      </c>
    </row>
    <row r="92" spans="1:8" ht="42.5" thickBot="1" x14ac:dyDescent="0.35">
      <c r="A92" s="8" t="s">
        <v>127</v>
      </c>
      <c r="B92" s="9" t="s">
        <v>156</v>
      </c>
      <c r="C92" s="9" t="s">
        <v>157</v>
      </c>
      <c r="D92" s="10">
        <v>1600000</v>
      </c>
      <c r="E92" s="10">
        <v>1600000</v>
      </c>
      <c r="F92" s="11" t="s">
        <v>128</v>
      </c>
      <c r="G92" s="8" t="s">
        <v>15</v>
      </c>
      <c r="H92" s="8" t="s">
        <v>16</v>
      </c>
    </row>
    <row r="93" spans="1:8" ht="28.5" thickBot="1" x14ac:dyDescent="0.35">
      <c r="A93" s="8" t="s">
        <v>127</v>
      </c>
      <c r="B93" s="9" t="s">
        <v>158</v>
      </c>
      <c r="C93" s="9" t="s">
        <v>153</v>
      </c>
      <c r="D93" s="10">
        <v>1400000</v>
      </c>
      <c r="E93" s="10">
        <v>1400000</v>
      </c>
      <c r="F93" s="11" t="s">
        <v>128</v>
      </c>
      <c r="G93" s="8" t="s">
        <v>15</v>
      </c>
      <c r="H93" s="8" t="s">
        <v>16</v>
      </c>
    </row>
    <row r="94" spans="1:8" ht="28.5" thickBot="1" x14ac:dyDescent="0.35">
      <c r="A94" s="8" t="s">
        <v>127</v>
      </c>
      <c r="B94" s="9" t="s">
        <v>159</v>
      </c>
      <c r="C94" s="9" t="s">
        <v>160</v>
      </c>
      <c r="D94" s="10">
        <v>3000000</v>
      </c>
      <c r="E94" s="10">
        <v>3000000</v>
      </c>
      <c r="F94" s="11" t="s">
        <v>128</v>
      </c>
      <c r="G94" s="8" t="s">
        <v>15</v>
      </c>
      <c r="H94" s="8" t="s">
        <v>16</v>
      </c>
    </row>
    <row r="95" spans="1:8" ht="28.5" thickBot="1" x14ac:dyDescent="0.35">
      <c r="A95" s="8" t="s">
        <v>127</v>
      </c>
      <c r="B95" s="9" t="s">
        <v>161</v>
      </c>
      <c r="C95" s="9" t="s">
        <v>162</v>
      </c>
      <c r="D95" s="10">
        <v>2100000</v>
      </c>
      <c r="E95" s="10">
        <v>2100000</v>
      </c>
      <c r="F95" s="11" t="s">
        <v>128</v>
      </c>
      <c r="G95" s="8" t="s">
        <v>15</v>
      </c>
      <c r="H95" s="8" t="s">
        <v>16</v>
      </c>
    </row>
    <row r="96" spans="1:8" ht="28.5" thickBot="1" x14ac:dyDescent="0.35">
      <c r="A96" s="8" t="s">
        <v>127</v>
      </c>
      <c r="B96" s="9" t="s">
        <v>163</v>
      </c>
      <c r="C96" s="9" t="s">
        <v>153</v>
      </c>
      <c r="D96" s="10">
        <v>1400000</v>
      </c>
      <c r="E96" s="10">
        <v>1400000</v>
      </c>
      <c r="F96" s="11" t="s">
        <v>128</v>
      </c>
      <c r="G96" s="8" t="s">
        <v>15</v>
      </c>
      <c r="H96" s="8" t="s">
        <v>16</v>
      </c>
    </row>
    <row r="97" spans="1:8" ht="126.5" thickBot="1" x14ac:dyDescent="0.35">
      <c r="A97" s="8" t="s">
        <v>127</v>
      </c>
      <c r="B97" s="9" t="s">
        <v>164</v>
      </c>
      <c r="C97" s="9" t="s">
        <v>165</v>
      </c>
      <c r="D97" s="10">
        <v>2000000</v>
      </c>
      <c r="E97" s="10">
        <v>2000000</v>
      </c>
      <c r="F97" s="11" t="s">
        <v>128</v>
      </c>
      <c r="G97" s="8" t="s">
        <v>15</v>
      </c>
      <c r="H97" s="8" t="s">
        <v>16</v>
      </c>
    </row>
    <row r="98" spans="1:8" ht="28.5" thickBot="1" x14ac:dyDescent="0.35">
      <c r="A98" s="8" t="s">
        <v>127</v>
      </c>
      <c r="B98" s="9" t="s">
        <v>166</v>
      </c>
      <c r="C98" s="9" t="s">
        <v>167</v>
      </c>
      <c r="D98" s="10">
        <v>2200000</v>
      </c>
      <c r="E98" s="10">
        <v>2200000</v>
      </c>
      <c r="F98" s="11" t="s">
        <v>128</v>
      </c>
      <c r="G98" s="8" t="s">
        <v>15</v>
      </c>
      <c r="H98" s="8" t="s">
        <v>16</v>
      </c>
    </row>
    <row r="99" spans="1:8" ht="42.5" thickBot="1" x14ac:dyDescent="0.35">
      <c r="A99" s="8" t="s">
        <v>127</v>
      </c>
      <c r="B99" s="9" t="s">
        <v>168</v>
      </c>
      <c r="C99" s="9" t="s">
        <v>169</v>
      </c>
      <c r="D99" s="10">
        <v>1200000</v>
      </c>
      <c r="E99" s="10">
        <v>1200000</v>
      </c>
      <c r="F99" s="11" t="s">
        <v>128</v>
      </c>
      <c r="G99" s="8" t="s">
        <v>15</v>
      </c>
      <c r="H99" s="8" t="s">
        <v>16</v>
      </c>
    </row>
    <row r="100" spans="1:8" ht="84.5" thickBot="1" x14ac:dyDescent="0.35">
      <c r="A100" s="8" t="s">
        <v>127</v>
      </c>
      <c r="B100" s="9" t="s">
        <v>170</v>
      </c>
      <c r="C100" s="9" t="s">
        <v>171</v>
      </c>
      <c r="D100" s="10">
        <v>2000000</v>
      </c>
      <c r="E100" s="10">
        <v>2000000</v>
      </c>
      <c r="F100" s="11" t="s">
        <v>128</v>
      </c>
      <c r="G100" s="8" t="s">
        <v>15</v>
      </c>
      <c r="H100" s="8" t="s">
        <v>172</v>
      </c>
    </row>
    <row r="101" spans="1:8" ht="42.5" thickBot="1" x14ac:dyDescent="0.35">
      <c r="A101" s="8" t="s">
        <v>127</v>
      </c>
      <c r="B101" s="9" t="s">
        <v>173</v>
      </c>
      <c r="C101" s="9" t="s">
        <v>174</v>
      </c>
      <c r="D101" s="10">
        <f>E101</f>
        <v>2600000</v>
      </c>
      <c r="E101" s="10">
        <v>2600000</v>
      </c>
      <c r="F101" s="11" t="s">
        <v>128</v>
      </c>
      <c r="G101" s="8" t="s">
        <v>15</v>
      </c>
      <c r="H101" s="8" t="s">
        <v>16</v>
      </c>
    </row>
    <row r="102" spans="1:8" ht="42.5" thickBot="1" x14ac:dyDescent="0.35">
      <c r="A102" s="8" t="s">
        <v>127</v>
      </c>
      <c r="B102" s="9" t="s">
        <v>175</v>
      </c>
      <c r="C102" s="9" t="s">
        <v>169</v>
      </c>
      <c r="D102" s="10">
        <v>1200000</v>
      </c>
      <c r="E102" s="10">
        <v>1200000</v>
      </c>
      <c r="F102" s="11" t="s">
        <v>128</v>
      </c>
      <c r="G102" s="8" t="s">
        <v>15</v>
      </c>
      <c r="H102" s="8" t="s">
        <v>16</v>
      </c>
    </row>
    <row r="103" spans="1:8" ht="126.5" thickBot="1" x14ac:dyDescent="0.35">
      <c r="A103" s="8" t="s">
        <v>127</v>
      </c>
      <c r="B103" s="9" t="s">
        <v>176</v>
      </c>
      <c r="C103" s="9" t="s">
        <v>177</v>
      </c>
      <c r="D103" s="10">
        <v>1600000</v>
      </c>
      <c r="E103" s="10">
        <v>1600000</v>
      </c>
      <c r="F103" s="11" t="s">
        <v>128</v>
      </c>
      <c r="G103" s="8" t="s">
        <v>15</v>
      </c>
      <c r="H103" s="8" t="s">
        <v>16</v>
      </c>
    </row>
    <row r="104" spans="1:8" ht="42.5" thickBot="1" x14ac:dyDescent="0.35">
      <c r="A104" s="8" t="s">
        <v>127</v>
      </c>
      <c r="B104" s="9" t="s">
        <v>178</v>
      </c>
      <c r="C104" s="9" t="s">
        <v>179</v>
      </c>
      <c r="D104" s="10">
        <v>4000000</v>
      </c>
      <c r="E104" s="10">
        <v>4000000</v>
      </c>
      <c r="F104" s="11" t="s">
        <v>128</v>
      </c>
      <c r="G104" s="8" t="s">
        <v>15</v>
      </c>
      <c r="H104" s="8" t="s">
        <v>16</v>
      </c>
    </row>
    <row r="105" spans="1:8" ht="70.5" thickBot="1" x14ac:dyDescent="0.35">
      <c r="A105" s="8" t="s">
        <v>127</v>
      </c>
      <c r="B105" s="9" t="s">
        <v>180</v>
      </c>
      <c r="C105" s="9" t="s">
        <v>181</v>
      </c>
      <c r="D105" s="10">
        <v>1200000</v>
      </c>
      <c r="E105" s="10">
        <v>1200000</v>
      </c>
      <c r="F105" s="11" t="s">
        <v>128</v>
      </c>
      <c r="G105" s="8" t="s">
        <v>15</v>
      </c>
      <c r="H105" s="8" t="s">
        <v>16</v>
      </c>
    </row>
    <row r="106" spans="1:8" ht="28.5" thickBot="1" x14ac:dyDescent="0.35">
      <c r="A106" s="8" t="s">
        <v>127</v>
      </c>
      <c r="B106" s="9" t="s">
        <v>182</v>
      </c>
      <c r="C106" s="9" t="s">
        <v>183</v>
      </c>
      <c r="D106" s="10">
        <v>1591379.13</v>
      </c>
      <c r="E106" s="10">
        <v>1591379.13</v>
      </c>
      <c r="F106" s="11" t="s">
        <v>128</v>
      </c>
      <c r="G106" s="8" t="s">
        <v>15</v>
      </c>
      <c r="H106" s="8" t="s">
        <v>16</v>
      </c>
    </row>
    <row r="107" spans="1:8" ht="14.5" thickBot="1" x14ac:dyDescent="0.35">
      <c r="A107" s="13" t="s">
        <v>184</v>
      </c>
      <c r="B107" s="14"/>
      <c r="C107" s="14" t="s">
        <v>185</v>
      </c>
      <c r="D107" s="15">
        <f>SUM(D76:D106)</f>
        <v>81896551.719999999</v>
      </c>
      <c r="E107" s="15">
        <f>SUM(E76:E106)</f>
        <v>81896551.719999999</v>
      </c>
      <c r="F107" s="16"/>
      <c r="G107" s="13"/>
      <c r="H107" s="13"/>
    </row>
    <row r="108" spans="1:8" ht="42.5" thickBot="1" x14ac:dyDescent="0.35">
      <c r="A108" s="8" t="s">
        <v>186</v>
      </c>
      <c r="B108" s="9" t="s">
        <v>12</v>
      </c>
      <c r="C108" s="9" t="s">
        <v>187</v>
      </c>
      <c r="D108" s="10">
        <f>682758.62+5208620.69</f>
        <v>5891379.3100000005</v>
      </c>
      <c r="E108" s="10">
        <f>D108</f>
        <v>5891379.3100000005</v>
      </c>
      <c r="F108" s="11" t="s">
        <v>188</v>
      </c>
      <c r="G108" s="8" t="s">
        <v>15</v>
      </c>
      <c r="H108" s="8" t="s">
        <v>16</v>
      </c>
    </row>
    <row r="109" spans="1:8" ht="42.5" thickBot="1" x14ac:dyDescent="0.35">
      <c r="A109" s="8" t="s">
        <v>186</v>
      </c>
      <c r="B109" s="9" t="s">
        <v>189</v>
      </c>
      <c r="C109" s="9" t="s">
        <v>190</v>
      </c>
      <c r="D109" s="10">
        <f>341379.32+2604310.34</f>
        <v>2945689.6599999997</v>
      </c>
      <c r="E109" s="10">
        <f>D109</f>
        <v>2945689.6599999997</v>
      </c>
      <c r="F109" s="11" t="s">
        <v>188</v>
      </c>
      <c r="G109" s="8" t="s">
        <v>15</v>
      </c>
      <c r="H109" s="8" t="s">
        <v>16</v>
      </c>
    </row>
    <row r="110" spans="1:8" ht="42.5" thickBot="1" x14ac:dyDescent="0.35">
      <c r="A110" s="8" t="s">
        <v>186</v>
      </c>
      <c r="B110" s="9" t="s">
        <v>191</v>
      </c>
      <c r="C110" s="9" t="s">
        <v>192</v>
      </c>
      <c r="D110" s="10">
        <f>3286206.88+28500000</f>
        <v>31786206.879999999</v>
      </c>
      <c r="E110" s="10">
        <f>D110</f>
        <v>31786206.879999999</v>
      </c>
      <c r="F110" s="11" t="s">
        <v>188</v>
      </c>
      <c r="G110" s="8" t="s">
        <v>15</v>
      </c>
      <c r="H110" s="8" t="s">
        <v>16</v>
      </c>
    </row>
    <row r="111" spans="1:8" ht="28.5" thickBot="1" x14ac:dyDescent="0.35">
      <c r="A111" s="8" t="s">
        <v>186</v>
      </c>
      <c r="B111" s="9" t="s">
        <v>193</v>
      </c>
      <c r="C111" s="9" t="s">
        <v>194</v>
      </c>
      <c r="D111" s="10">
        <v>1500000</v>
      </c>
      <c r="E111" s="10">
        <v>3300000</v>
      </c>
      <c r="F111" s="11" t="s">
        <v>188</v>
      </c>
      <c r="G111" s="8" t="s">
        <v>15</v>
      </c>
      <c r="H111" s="8" t="s">
        <v>16</v>
      </c>
    </row>
    <row r="112" spans="1:8" ht="28.5" thickBot="1" x14ac:dyDescent="0.35">
      <c r="A112" s="8" t="s">
        <v>186</v>
      </c>
      <c r="B112" s="9" t="s">
        <v>195</v>
      </c>
      <c r="C112" s="9" t="s">
        <v>196</v>
      </c>
      <c r="D112" s="10">
        <f>568965.51+4568965.52</f>
        <v>5137931.0299999993</v>
      </c>
      <c r="E112" s="10">
        <f>D112</f>
        <v>5137931.0299999993</v>
      </c>
      <c r="F112" s="11" t="s">
        <v>188</v>
      </c>
      <c r="G112" s="8" t="s">
        <v>15</v>
      </c>
      <c r="H112" s="8" t="s">
        <v>16</v>
      </c>
    </row>
    <row r="113" spans="1:8" ht="56.5" thickBot="1" x14ac:dyDescent="0.35">
      <c r="A113" s="8" t="s">
        <v>186</v>
      </c>
      <c r="B113" s="9" t="s">
        <v>73</v>
      </c>
      <c r="C113" s="9" t="s">
        <v>197</v>
      </c>
      <c r="D113" s="10">
        <v>1736206.9</v>
      </c>
      <c r="E113" s="10">
        <f>D113</f>
        <v>1736206.9</v>
      </c>
      <c r="F113" s="11" t="s">
        <v>188</v>
      </c>
      <c r="G113" s="8" t="s">
        <v>15</v>
      </c>
      <c r="H113" s="8" t="s">
        <v>16</v>
      </c>
    </row>
    <row r="114" spans="1:8" ht="28.5" thickBot="1" x14ac:dyDescent="0.35">
      <c r="A114" s="8" t="s">
        <v>186</v>
      </c>
      <c r="B114" s="9" t="s">
        <v>198</v>
      </c>
      <c r="C114" s="9" t="s">
        <v>199</v>
      </c>
      <c r="D114" s="10">
        <v>1736206.9</v>
      </c>
      <c r="E114" s="10">
        <f>D114</f>
        <v>1736206.9</v>
      </c>
      <c r="F114" s="11" t="s">
        <v>188</v>
      </c>
      <c r="G114" s="8" t="s">
        <v>15</v>
      </c>
      <c r="H114" s="8" t="s">
        <v>16</v>
      </c>
    </row>
    <row r="115" spans="1:8" ht="42.5" thickBot="1" x14ac:dyDescent="0.35">
      <c r="A115" s="8" t="s">
        <v>186</v>
      </c>
      <c r="B115" s="9" t="s">
        <v>200</v>
      </c>
      <c r="C115" s="9" t="s">
        <v>201</v>
      </c>
      <c r="D115" s="10">
        <v>1200000</v>
      </c>
      <c r="E115" s="10">
        <f>D115</f>
        <v>1200000</v>
      </c>
      <c r="F115" s="11" t="s">
        <v>188</v>
      </c>
      <c r="G115" s="8" t="s">
        <v>15</v>
      </c>
      <c r="H115" s="8" t="s">
        <v>16</v>
      </c>
    </row>
    <row r="116" spans="1:8" ht="42.5" thickBot="1" x14ac:dyDescent="0.35">
      <c r="A116" s="8" t="s">
        <v>186</v>
      </c>
      <c r="B116" s="9" t="s">
        <v>202</v>
      </c>
      <c r="C116" s="9" t="s">
        <v>203</v>
      </c>
      <c r="D116" s="10">
        <v>1000000</v>
      </c>
      <c r="E116" s="10">
        <f t="shared" ref="E116:E133" si="4">D116</f>
        <v>1000000</v>
      </c>
      <c r="F116" s="11" t="s">
        <v>188</v>
      </c>
      <c r="G116" s="8" t="s">
        <v>15</v>
      </c>
      <c r="H116" s="8" t="s">
        <v>16</v>
      </c>
    </row>
    <row r="117" spans="1:8" ht="98.5" thickBot="1" x14ac:dyDescent="0.35">
      <c r="A117" s="8" t="s">
        <v>186</v>
      </c>
      <c r="B117" s="9" t="s">
        <v>204</v>
      </c>
      <c r="C117" s="9" t="s">
        <v>205</v>
      </c>
      <c r="D117" s="10">
        <v>584482.75</v>
      </c>
      <c r="E117" s="10">
        <f t="shared" si="4"/>
        <v>584482.75</v>
      </c>
      <c r="F117" s="11" t="s">
        <v>188</v>
      </c>
      <c r="G117" s="8" t="s">
        <v>15</v>
      </c>
      <c r="H117" s="8" t="s">
        <v>16</v>
      </c>
    </row>
    <row r="118" spans="1:8" ht="42.5" thickBot="1" x14ac:dyDescent="0.35">
      <c r="A118" s="8" t="s">
        <v>186</v>
      </c>
      <c r="B118" s="9" t="s">
        <v>206</v>
      </c>
      <c r="C118" s="9" t="s">
        <v>207</v>
      </c>
      <c r="D118" s="10">
        <v>1400000</v>
      </c>
      <c r="E118" s="10">
        <f t="shared" si="4"/>
        <v>1400000</v>
      </c>
      <c r="F118" s="11" t="s">
        <v>188</v>
      </c>
      <c r="G118" s="8" t="s">
        <v>15</v>
      </c>
      <c r="H118" s="8" t="s">
        <v>16</v>
      </c>
    </row>
    <row r="119" spans="1:8" ht="28.5" thickBot="1" x14ac:dyDescent="0.35">
      <c r="A119" s="8" t="s">
        <v>186</v>
      </c>
      <c r="B119" s="9" t="s">
        <v>208</v>
      </c>
      <c r="C119" s="9" t="s">
        <v>209</v>
      </c>
      <c r="D119" s="10">
        <v>500000</v>
      </c>
      <c r="E119" s="10">
        <f t="shared" si="4"/>
        <v>500000</v>
      </c>
      <c r="F119" s="11" t="s">
        <v>188</v>
      </c>
      <c r="G119" s="8" t="s">
        <v>15</v>
      </c>
      <c r="H119" s="8" t="s">
        <v>16</v>
      </c>
    </row>
    <row r="120" spans="1:8" ht="28.5" thickBot="1" x14ac:dyDescent="0.35">
      <c r="A120" s="8" t="s">
        <v>186</v>
      </c>
      <c r="B120" s="9" t="s">
        <v>210</v>
      </c>
      <c r="C120" s="9" t="s">
        <v>211</v>
      </c>
      <c r="D120" s="10">
        <v>1000000</v>
      </c>
      <c r="E120" s="10">
        <f t="shared" si="4"/>
        <v>1000000</v>
      </c>
      <c r="F120" s="11" t="s">
        <v>188</v>
      </c>
      <c r="G120" s="8" t="s">
        <v>15</v>
      </c>
      <c r="H120" s="8" t="s">
        <v>16</v>
      </c>
    </row>
    <row r="121" spans="1:8" ht="42.5" thickBot="1" x14ac:dyDescent="0.35">
      <c r="A121" s="8" t="s">
        <v>186</v>
      </c>
      <c r="B121" s="9" t="s">
        <v>212</v>
      </c>
      <c r="C121" s="9" t="s">
        <v>213</v>
      </c>
      <c r="D121" s="10">
        <v>1500000</v>
      </c>
      <c r="E121" s="10">
        <f t="shared" si="4"/>
        <v>1500000</v>
      </c>
      <c r="F121" s="11" t="s">
        <v>188</v>
      </c>
      <c r="G121" s="8" t="s">
        <v>15</v>
      </c>
      <c r="H121" s="8" t="s">
        <v>16</v>
      </c>
    </row>
    <row r="122" spans="1:8" ht="42.5" thickBot="1" x14ac:dyDescent="0.35">
      <c r="A122" s="8" t="s">
        <v>186</v>
      </c>
      <c r="B122" s="9" t="s">
        <v>214</v>
      </c>
      <c r="C122" s="9" t="s">
        <v>215</v>
      </c>
      <c r="D122" s="10">
        <v>1600000</v>
      </c>
      <c r="E122" s="10">
        <f t="shared" si="4"/>
        <v>1600000</v>
      </c>
      <c r="F122" s="11" t="s">
        <v>188</v>
      </c>
      <c r="G122" s="8" t="s">
        <v>15</v>
      </c>
      <c r="H122" s="8" t="s">
        <v>16</v>
      </c>
    </row>
    <row r="123" spans="1:8" ht="98.5" thickBot="1" x14ac:dyDescent="0.35">
      <c r="A123" s="8" t="s">
        <v>186</v>
      </c>
      <c r="B123" s="9" t="s">
        <v>216</v>
      </c>
      <c r="C123" s="9" t="s">
        <v>217</v>
      </c>
      <c r="D123" s="10">
        <v>4800000</v>
      </c>
      <c r="E123" s="10">
        <v>2400000</v>
      </c>
      <c r="F123" s="11" t="s">
        <v>188</v>
      </c>
      <c r="G123" s="8" t="s">
        <v>15</v>
      </c>
      <c r="H123" s="8" t="s">
        <v>218</v>
      </c>
    </row>
    <row r="124" spans="1:8" ht="28.5" thickBot="1" x14ac:dyDescent="0.35">
      <c r="A124" s="8" t="s">
        <v>186</v>
      </c>
      <c r="B124" s="9" t="s">
        <v>216</v>
      </c>
      <c r="C124" s="9" t="s">
        <v>219</v>
      </c>
      <c r="D124" s="10">
        <v>1500000</v>
      </c>
      <c r="E124" s="10">
        <f t="shared" si="4"/>
        <v>1500000</v>
      </c>
      <c r="F124" s="11" t="s">
        <v>188</v>
      </c>
      <c r="G124" s="8" t="s">
        <v>15</v>
      </c>
      <c r="H124" s="8" t="s">
        <v>16</v>
      </c>
    </row>
    <row r="125" spans="1:8" ht="28.5" thickBot="1" x14ac:dyDescent="0.35">
      <c r="A125" s="8" t="s">
        <v>186</v>
      </c>
      <c r="B125" s="9" t="s">
        <v>216</v>
      </c>
      <c r="C125" s="9" t="s">
        <v>220</v>
      </c>
      <c r="D125" s="10">
        <v>6500000</v>
      </c>
      <c r="E125" s="10">
        <f t="shared" si="4"/>
        <v>6500000</v>
      </c>
      <c r="F125" s="11" t="s">
        <v>188</v>
      </c>
      <c r="G125" s="8" t="s">
        <v>15</v>
      </c>
      <c r="H125" s="8" t="s">
        <v>16</v>
      </c>
    </row>
    <row r="126" spans="1:8" ht="28.5" thickBot="1" x14ac:dyDescent="0.35">
      <c r="A126" s="8" t="s">
        <v>186</v>
      </c>
      <c r="B126" s="9" t="s">
        <v>216</v>
      </c>
      <c r="C126" s="9" t="s">
        <v>221</v>
      </c>
      <c r="D126" s="10">
        <v>2200000</v>
      </c>
      <c r="E126" s="10">
        <f t="shared" si="4"/>
        <v>2200000</v>
      </c>
      <c r="F126" s="11" t="s">
        <v>188</v>
      </c>
      <c r="G126" s="8" t="s">
        <v>15</v>
      </c>
      <c r="H126" s="8" t="s">
        <v>16</v>
      </c>
    </row>
    <row r="127" spans="1:8" ht="28.5" thickBot="1" x14ac:dyDescent="0.35">
      <c r="A127" s="8" t="s">
        <v>186</v>
      </c>
      <c r="B127" s="9" t="s">
        <v>216</v>
      </c>
      <c r="C127" s="9" t="s">
        <v>222</v>
      </c>
      <c r="D127" s="10">
        <v>1200000</v>
      </c>
      <c r="E127" s="10">
        <f t="shared" si="4"/>
        <v>1200000</v>
      </c>
      <c r="F127" s="11" t="s">
        <v>188</v>
      </c>
      <c r="G127" s="8" t="s">
        <v>15</v>
      </c>
      <c r="H127" s="8" t="s">
        <v>16</v>
      </c>
    </row>
    <row r="128" spans="1:8" ht="28.5" thickBot="1" x14ac:dyDescent="0.35">
      <c r="A128" s="8" t="s">
        <v>186</v>
      </c>
      <c r="B128" s="9" t="s">
        <v>223</v>
      </c>
      <c r="C128" s="9" t="s">
        <v>224</v>
      </c>
      <c r="D128" s="10">
        <v>4200000</v>
      </c>
      <c r="E128" s="10">
        <f t="shared" si="4"/>
        <v>4200000</v>
      </c>
      <c r="F128" s="11" t="s">
        <v>188</v>
      </c>
      <c r="G128" s="8" t="s">
        <v>15</v>
      </c>
      <c r="H128" s="8" t="s">
        <v>16</v>
      </c>
    </row>
    <row r="129" spans="1:8" ht="28.5" thickBot="1" x14ac:dyDescent="0.35">
      <c r="A129" s="8" t="s">
        <v>186</v>
      </c>
      <c r="B129" s="9" t="s">
        <v>225</v>
      </c>
      <c r="C129" s="9" t="s">
        <v>224</v>
      </c>
      <c r="D129" s="10">
        <v>5500000</v>
      </c>
      <c r="E129" s="10">
        <f t="shared" si="4"/>
        <v>5500000</v>
      </c>
      <c r="F129" s="11" t="s">
        <v>188</v>
      </c>
      <c r="G129" s="8" t="s">
        <v>15</v>
      </c>
      <c r="H129" s="8" t="s">
        <v>16</v>
      </c>
    </row>
    <row r="130" spans="1:8" ht="56.5" thickBot="1" x14ac:dyDescent="0.35">
      <c r="A130" s="8" t="s">
        <v>186</v>
      </c>
      <c r="B130" s="9" t="s">
        <v>226</v>
      </c>
      <c r="C130" s="9" t="s">
        <v>227</v>
      </c>
      <c r="D130" s="10">
        <v>1700000</v>
      </c>
      <c r="E130" s="10">
        <f t="shared" si="4"/>
        <v>1700000</v>
      </c>
      <c r="F130" s="11" t="s">
        <v>188</v>
      </c>
      <c r="G130" s="8" t="s">
        <v>15</v>
      </c>
      <c r="H130" s="8" t="s">
        <v>16</v>
      </c>
    </row>
    <row r="131" spans="1:8" ht="56.5" thickBot="1" x14ac:dyDescent="0.35">
      <c r="A131" s="8" t="s">
        <v>186</v>
      </c>
      <c r="B131" s="9" t="s">
        <v>228</v>
      </c>
      <c r="C131" s="9" t="s">
        <v>229</v>
      </c>
      <c r="D131" s="10">
        <v>4800000</v>
      </c>
      <c r="E131" s="10">
        <f t="shared" si="4"/>
        <v>4800000</v>
      </c>
      <c r="F131" s="11" t="s">
        <v>188</v>
      </c>
      <c r="G131" s="8" t="s">
        <v>15</v>
      </c>
      <c r="H131" s="8" t="s">
        <v>16</v>
      </c>
    </row>
    <row r="132" spans="1:8" ht="28.5" thickBot="1" x14ac:dyDescent="0.35">
      <c r="A132" s="8" t="s">
        <v>186</v>
      </c>
      <c r="B132" s="9" t="s">
        <v>63</v>
      </c>
      <c r="C132" s="9" t="s">
        <v>221</v>
      </c>
      <c r="D132" s="10">
        <v>3500000</v>
      </c>
      <c r="E132" s="10">
        <f t="shared" si="4"/>
        <v>3500000</v>
      </c>
      <c r="F132" s="11" t="s">
        <v>188</v>
      </c>
      <c r="G132" s="8" t="s">
        <v>15</v>
      </c>
      <c r="H132" s="8" t="s">
        <v>16</v>
      </c>
    </row>
    <row r="133" spans="1:8" ht="28.5" thickBot="1" x14ac:dyDescent="0.35">
      <c r="A133" s="8" t="s">
        <v>186</v>
      </c>
      <c r="B133" s="9" t="s">
        <v>228</v>
      </c>
      <c r="C133" s="9" t="s">
        <v>230</v>
      </c>
      <c r="D133" s="10">
        <v>3000000</v>
      </c>
      <c r="E133" s="10">
        <f t="shared" si="4"/>
        <v>3000000</v>
      </c>
      <c r="F133" s="11" t="s">
        <v>188</v>
      </c>
      <c r="G133" s="8" t="s">
        <v>15</v>
      </c>
      <c r="H133" s="8" t="s">
        <v>16</v>
      </c>
    </row>
    <row r="134" spans="1:8" ht="28.5" thickBot="1" x14ac:dyDescent="0.35">
      <c r="A134" s="8" t="s">
        <v>186</v>
      </c>
      <c r="B134" s="9" t="s">
        <v>231</v>
      </c>
      <c r="C134" s="9" t="s">
        <v>230</v>
      </c>
      <c r="D134" s="10">
        <v>0</v>
      </c>
      <c r="E134" s="10">
        <v>600000</v>
      </c>
      <c r="F134" s="11" t="s">
        <v>188</v>
      </c>
      <c r="G134" s="8" t="s">
        <v>15</v>
      </c>
      <c r="H134" s="8" t="s">
        <v>16</v>
      </c>
    </row>
    <row r="135" spans="1:8" ht="14.5" thickBot="1" x14ac:dyDescent="0.35">
      <c r="A135" s="13" t="s">
        <v>184</v>
      </c>
      <c r="B135" s="14"/>
      <c r="C135" s="14" t="s">
        <v>185</v>
      </c>
      <c r="D135" s="15">
        <f>SUM(D108:D134)</f>
        <v>98418103.430000007</v>
      </c>
      <c r="E135" s="15">
        <f>SUM(E108:E134)</f>
        <v>98418103.430000007</v>
      </c>
      <c r="F135" s="16"/>
      <c r="G135" s="13"/>
      <c r="H135" s="13"/>
    </row>
    <row r="136" spans="1:8" ht="42.5" thickBot="1" x14ac:dyDescent="0.35">
      <c r="A136" s="8" t="s">
        <v>232</v>
      </c>
      <c r="B136" s="9" t="s">
        <v>12</v>
      </c>
      <c r="C136" s="9" t="s">
        <v>187</v>
      </c>
      <c r="D136" s="10">
        <v>6542452.5299999993</v>
      </c>
      <c r="E136" s="10">
        <f t="shared" ref="E136:E138" si="5">D136</f>
        <v>6542452.5299999993</v>
      </c>
      <c r="F136" s="11" t="s">
        <v>233</v>
      </c>
      <c r="G136" s="8" t="s">
        <v>15</v>
      </c>
      <c r="H136" s="8" t="s">
        <v>16</v>
      </c>
    </row>
    <row r="137" spans="1:8" ht="42.5" thickBot="1" x14ac:dyDescent="0.35">
      <c r="A137" s="8" t="s">
        <v>232</v>
      </c>
      <c r="B137" s="9" t="s">
        <v>189</v>
      </c>
      <c r="C137" s="9" t="s">
        <v>190</v>
      </c>
      <c r="D137" s="10">
        <v>3271226.27</v>
      </c>
      <c r="E137" s="10">
        <f t="shared" si="5"/>
        <v>3271226.27</v>
      </c>
      <c r="F137" s="11" t="s">
        <v>233</v>
      </c>
      <c r="G137" s="8" t="s">
        <v>15</v>
      </c>
      <c r="H137" s="8" t="s">
        <v>16</v>
      </c>
    </row>
    <row r="138" spans="1:8" ht="42.5" thickBot="1" x14ac:dyDescent="0.35">
      <c r="A138" s="8" t="s">
        <v>232</v>
      </c>
      <c r="B138" s="9" t="s">
        <v>191</v>
      </c>
      <c r="C138" s="9" t="s">
        <v>192</v>
      </c>
      <c r="D138" s="10">
        <v>35924369.43</v>
      </c>
      <c r="E138" s="10">
        <f t="shared" si="5"/>
        <v>35924369.43</v>
      </c>
      <c r="F138" s="11" t="s">
        <v>233</v>
      </c>
      <c r="G138" s="8" t="s">
        <v>15</v>
      </c>
      <c r="H138" s="8" t="s">
        <v>16</v>
      </c>
    </row>
    <row r="139" spans="1:8" ht="28.5" thickBot="1" x14ac:dyDescent="0.35">
      <c r="A139" s="8" t="s">
        <v>232</v>
      </c>
      <c r="B139" s="9" t="s">
        <v>195</v>
      </c>
      <c r="C139" s="9" t="s">
        <v>196</v>
      </c>
      <c r="D139" s="10">
        <v>5738993.4500000002</v>
      </c>
      <c r="E139" s="10">
        <f>D139</f>
        <v>5738993.4500000002</v>
      </c>
      <c r="F139" s="11" t="s">
        <v>233</v>
      </c>
      <c r="G139" s="8" t="s">
        <v>15</v>
      </c>
      <c r="H139" s="8" t="s">
        <v>16</v>
      </c>
    </row>
    <row r="140" spans="1:8" ht="56.5" thickBot="1" x14ac:dyDescent="0.35">
      <c r="A140" s="8" t="s">
        <v>232</v>
      </c>
      <c r="B140" s="9" t="s">
        <v>73</v>
      </c>
      <c r="C140" s="9" t="s">
        <v>197</v>
      </c>
      <c r="D140" s="10">
        <v>2180817.5099999998</v>
      </c>
      <c r="E140" s="10">
        <f>D140</f>
        <v>2180817.5099999998</v>
      </c>
      <c r="F140" s="11" t="s">
        <v>233</v>
      </c>
      <c r="G140" s="8" t="s">
        <v>15</v>
      </c>
      <c r="H140" s="8" t="s">
        <v>16</v>
      </c>
    </row>
    <row r="141" spans="1:8" ht="28.5" thickBot="1" x14ac:dyDescent="0.35">
      <c r="A141" s="8" t="s">
        <v>232</v>
      </c>
      <c r="B141" s="9" t="s">
        <v>198</v>
      </c>
      <c r="C141" s="9" t="s">
        <v>199</v>
      </c>
      <c r="D141" s="10">
        <v>2180817.5099999998</v>
      </c>
      <c r="E141" s="10">
        <f>D141</f>
        <v>2180817.5099999998</v>
      </c>
      <c r="F141" s="11" t="s">
        <v>233</v>
      </c>
      <c r="G141" s="8" t="s">
        <v>15</v>
      </c>
      <c r="H141" s="8" t="s">
        <v>16</v>
      </c>
    </row>
    <row r="142" spans="1:8" ht="28.5" thickBot="1" x14ac:dyDescent="0.35">
      <c r="A142" s="8" t="s">
        <v>232</v>
      </c>
      <c r="B142" s="9" t="s">
        <v>234</v>
      </c>
      <c r="C142" s="9" t="s">
        <v>235</v>
      </c>
      <c r="D142" s="10">
        <v>1000000</v>
      </c>
      <c r="E142" s="10">
        <v>1000000</v>
      </c>
      <c r="F142" s="11" t="s">
        <v>233</v>
      </c>
      <c r="G142" s="8" t="s">
        <v>15</v>
      </c>
      <c r="H142" s="8" t="s">
        <v>16</v>
      </c>
    </row>
    <row r="143" spans="1:8" ht="42.5" thickBot="1" x14ac:dyDescent="0.35">
      <c r="A143" s="8" t="s">
        <v>232</v>
      </c>
      <c r="B143" s="9" t="s">
        <v>236</v>
      </c>
      <c r="C143" s="9" t="s">
        <v>237</v>
      </c>
      <c r="D143" s="10">
        <v>1700000</v>
      </c>
      <c r="E143" s="10">
        <v>1700000</v>
      </c>
      <c r="F143" s="11" t="s">
        <v>233</v>
      </c>
      <c r="G143" s="8" t="s">
        <v>15</v>
      </c>
      <c r="H143" s="8" t="s">
        <v>16</v>
      </c>
    </row>
    <row r="144" spans="1:8" ht="28.5" thickBot="1" x14ac:dyDescent="0.35">
      <c r="A144" s="8" t="s">
        <v>232</v>
      </c>
      <c r="B144" s="9" t="s">
        <v>236</v>
      </c>
      <c r="C144" s="9" t="s">
        <v>238</v>
      </c>
      <c r="D144" s="10">
        <v>300000</v>
      </c>
      <c r="E144" s="10">
        <v>300000</v>
      </c>
      <c r="F144" s="11" t="s">
        <v>233</v>
      </c>
      <c r="G144" s="8" t="s">
        <v>15</v>
      </c>
      <c r="H144" s="8" t="s">
        <v>16</v>
      </c>
    </row>
    <row r="145" spans="1:8" ht="42.5" thickBot="1" x14ac:dyDescent="0.35">
      <c r="A145" s="8" t="s">
        <v>232</v>
      </c>
      <c r="B145" s="9" t="s">
        <v>239</v>
      </c>
      <c r="C145" s="9" t="s">
        <v>240</v>
      </c>
      <c r="D145" s="10">
        <v>1700000</v>
      </c>
      <c r="E145" s="10">
        <v>1700000</v>
      </c>
      <c r="F145" s="11" t="s">
        <v>233</v>
      </c>
      <c r="G145" s="8" t="s">
        <v>15</v>
      </c>
      <c r="H145" s="8" t="s">
        <v>16</v>
      </c>
    </row>
    <row r="146" spans="1:8" ht="70.5" thickBot="1" x14ac:dyDescent="0.35">
      <c r="A146" s="8" t="s">
        <v>232</v>
      </c>
      <c r="B146" s="9" t="s">
        <v>208</v>
      </c>
      <c r="C146" s="9" t="s">
        <v>241</v>
      </c>
      <c r="D146" s="10">
        <v>1816978.69</v>
      </c>
      <c r="E146" s="10">
        <v>0</v>
      </c>
      <c r="F146" s="11" t="s">
        <v>233</v>
      </c>
      <c r="G146" s="8" t="s">
        <v>15</v>
      </c>
      <c r="H146" s="8" t="s">
        <v>242</v>
      </c>
    </row>
    <row r="147" spans="1:8" ht="42.5" thickBot="1" x14ac:dyDescent="0.35">
      <c r="A147" s="8" t="s">
        <v>232</v>
      </c>
      <c r="B147" s="9" t="s">
        <v>210</v>
      </c>
      <c r="C147" s="9" t="s">
        <v>243</v>
      </c>
      <c r="D147" s="10">
        <v>0</v>
      </c>
      <c r="E147" s="10">
        <v>916978.69</v>
      </c>
      <c r="F147" s="11" t="s">
        <v>233</v>
      </c>
      <c r="G147" s="8" t="s">
        <v>15</v>
      </c>
      <c r="H147" s="8" t="s">
        <v>16</v>
      </c>
    </row>
    <row r="148" spans="1:8" ht="56.5" thickBot="1" x14ac:dyDescent="0.35">
      <c r="A148" s="8" t="s">
        <v>232</v>
      </c>
      <c r="B148" s="9" t="s">
        <v>216</v>
      </c>
      <c r="C148" s="9" t="s">
        <v>244</v>
      </c>
      <c r="D148" s="10">
        <v>0</v>
      </c>
      <c r="E148" s="10">
        <v>900000</v>
      </c>
      <c r="F148" s="11" t="s">
        <v>233</v>
      </c>
      <c r="G148" s="8" t="s">
        <v>15</v>
      </c>
      <c r="H148" s="8" t="s">
        <v>16</v>
      </c>
    </row>
    <row r="149" spans="1:8" ht="42.5" thickBot="1" x14ac:dyDescent="0.35">
      <c r="A149" s="8" t="s">
        <v>232</v>
      </c>
      <c r="B149" s="9" t="s">
        <v>245</v>
      </c>
      <c r="C149" s="9" t="s">
        <v>246</v>
      </c>
      <c r="D149" s="10">
        <v>3100000</v>
      </c>
      <c r="E149" s="10">
        <v>0</v>
      </c>
      <c r="F149" s="11" t="s">
        <v>233</v>
      </c>
      <c r="G149" s="8" t="s">
        <v>15</v>
      </c>
      <c r="H149" s="8" t="s">
        <v>16</v>
      </c>
    </row>
    <row r="150" spans="1:8" ht="42.5" thickBot="1" x14ac:dyDescent="0.35">
      <c r="A150" s="8" t="s">
        <v>232</v>
      </c>
      <c r="B150" s="9" t="s">
        <v>245</v>
      </c>
      <c r="C150" s="9" t="s">
        <v>246</v>
      </c>
      <c r="D150" s="10">
        <v>0</v>
      </c>
      <c r="E150" s="10">
        <v>1600000</v>
      </c>
      <c r="F150" s="11" t="s">
        <v>233</v>
      </c>
      <c r="G150" s="8" t="s">
        <v>15</v>
      </c>
      <c r="H150" s="8" t="s">
        <v>16</v>
      </c>
    </row>
    <row r="151" spans="1:8" ht="56.5" thickBot="1" x14ac:dyDescent="0.35">
      <c r="A151" s="8" t="s">
        <v>232</v>
      </c>
      <c r="B151" s="9" t="s">
        <v>247</v>
      </c>
      <c r="C151" s="9" t="s">
        <v>248</v>
      </c>
      <c r="D151" s="10">
        <v>0</v>
      </c>
      <c r="E151" s="10">
        <v>1500000</v>
      </c>
      <c r="F151" s="11" t="s">
        <v>233</v>
      </c>
      <c r="G151" s="8" t="s">
        <v>15</v>
      </c>
      <c r="H151" s="8" t="s">
        <v>16</v>
      </c>
    </row>
    <row r="152" spans="1:8" ht="28.5" thickBot="1" x14ac:dyDescent="0.35">
      <c r="A152" s="8" t="s">
        <v>232</v>
      </c>
      <c r="B152" s="9" t="s">
        <v>249</v>
      </c>
      <c r="C152" s="9" t="s">
        <v>250</v>
      </c>
      <c r="D152" s="10">
        <v>1500000</v>
      </c>
      <c r="E152" s="10">
        <v>1500000</v>
      </c>
      <c r="F152" s="11" t="s">
        <v>233</v>
      </c>
      <c r="G152" s="8" t="s">
        <v>15</v>
      </c>
      <c r="H152" s="8" t="s">
        <v>16</v>
      </c>
    </row>
    <row r="153" spans="1:8" ht="84.5" thickBot="1" x14ac:dyDescent="0.35">
      <c r="A153" s="8" t="s">
        <v>232</v>
      </c>
      <c r="B153" s="9" t="s">
        <v>251</v>
      </c>
      <c r="C153" s="9" t="s">
        <v>252</v>
      </c>
      <c r="D153" s="10">
        <v>1500000</v>
      </c>
      <c r="E153" s="10">
        <v>1500000</v>
      </c>
      <c r="F153" s="11" t="s">
        <v>233</v>
      </c>
      <c r="G153" s="8" t="s">
        <v>15</v>
      </c>
      <c r="H153" s="8" t="s">
        <v>16</v>
      </c>
    </row>
    <row r="154" spans="1:8" ht="168.5" thickBot="1" x14ac:dyDescent="0.35">
      <c r="A154" s="8" t="s">
        <v>232</v>
      </c>
      <c r="B154" s="9" t="s">
        <v>253</v>
      </c>
      <c r="C154" s="9" t="s">
        <v>254</v>
      </c>
      <c r="D154" s="10">
        <v>2000000</v>
      </c>
      <c r="E154" s="10">
        <v>800000</v>
      </c>
      <c r="F154" s="11" t="s">
        <v>233</v>
      </c>
      <c r="G154" s="8" t="s">
        <v>15</v>
      </c>
      <c r="H154" s="8" t="s">
        <v>16</v>
      </c>
    </row>
    <row r="155" spans="1:8" ht="112.5" thickBot="1" x14ac:dyDescent="0.35">
      <c r="A155" s="8" t="s">
        <v>232</v>
      </c>
      <c r="B155" s="9" t="s">
        <v>255</v>
      </c>
      <c r="C155" s="9" t="s">
        <v>256</v>
      </c>
      <c r="D155" s="10">
        <v>4200000</v>
      </c>
      <c r="E155" s="10">
        <v>0</v>
      </c>
      <c r="F155" s="11" t="s">
        <v>233</v>
      </c>
      <c r="G155" s="8" t="s">
        <v>15</v>
      </c>
      <c r="H155" s="8" t="s">
        <v>16</v>
      </c>
    </row>
    <row r="156" spans="1:8" ht="70.5" thickBot="1" x14ac:dyDescent="0.35">
      <c r="A156" s="8" t="s">
        <v>232</v>
      </c>
      <c r="B156" s="9" t="s">
        <v>175</v>
      </c>
      <c r="C156" s="9" t="s">
        <v>257</v>
      </c>
      <c r="D156" s="10">
        <v>1685220.13</v>
      </c>
      <c r="E156" s="10">
        <v>1685220.13</v>
      </c>
      <c r="F156" s="11" t="s">
        <v>233</v>
      </c>
      <c r="G156" s="8" t="s">
        <v>15</v>
      </c>
      <c r="H156" s="8" t="s">
        <v>16</v>
      </c>
    </row>
    <row r="157" spans="1:8" ht="42.5" thickBot="1" x14ac:dyDescent="0.35">
      <c r="A157" s="8" t="s">
        <v>232</v>
      </c>
      <c r="B157" s="9" t="s">
        <v>156</v>
      </c>
      <c r="C157" s="9" t="s">
        <v>258</v>
      </c>
      <c r="D157" s="10">
        <v>2500000</v>
      </c>
      <c r="E157" s="10">
        <v>2500000</v>
      </c>
      <c r="F157" s="11" t="s">
        <v>233</v>
      </c>
      <c r="G157" s="8" t="s">
        <v>15</v>
      </c>
      <c r="H157" s="8" t="s">
        <v>16</v>
      </c>
    </row>
    <row r="158" spans="1:8" ht="56.5" thickBot="1" x14ac:dyDescent="0.35">
      <c r="A158" s="8" t="s">
        <v>232</v>
      </c>
      <c r="B158" s="9" t="s">
        <v>259</v>
      </c>
      <c r="C158" s="9" t="s">
        <v>260</v>
      </c>
      <c r="D158" s="10">
        <v>3000000</v>
      </c>
      <c r="E158" s="10">
        <v>3000000</v>
      </c>
      <c r="F158" s="11" t="s">
        <v>233</v>
      </c>
      <c r="G158" s="8" t="s">
        <v>15</v>
      </c>
      <c r="H158" s="8" t="s">
        <v>16</v>
      </c>
    </row>
    <row r="159" spans="1:8" ht="42.5" thickBot="1" x14ac:dyDescent="0.35">
      <c r="A159" s="8" t="s">
        <v>232</v>
      </c>
      <c r="B159" s="9" t="s">
        <v>261</v>
      </c>
      <c r="C159" s="9" t="s">
        <v>262</v>
      </c>
      <c r="D159" s="10">
        <v>1500000</v>
      </c>
      <c r="E159" s="10">
        <v>0</v>
      </c>
      <c r="F159" s="11" t="s">
        <v>233</v>
      </c>
      <c r="G159" s="8" t="s">
        <v>15</v>
      </c>
      <c r="H159" s="8" t="s">
        <v>16</v>
      </c>
    </row>
    <row r="160" spans="1:8" ht="42.5" thickBot="1" x14ac:dyDescent="0.35">
      <c r="A160" s="8" t="s">
        <v>232</v>
      </c>
      <c r="B160" s="9" t="s">
        <v>263</v>
      </c>
      <c r="C160" s="9" t="s">
        <v>264</v>
      </c>
      <c r="D160" s="10">
        <v>1700000</v>
      </c>
      <c r="E160" s="10">
        <v>1700000</v>
      </c>
      <c r="F160" s="11" t="s">
        <v>233</v>
      </c>
      <c r="G160" s="8" t="s">
        <v>15</v>
      </c>
      <c r="H160" s="8" t="s">
        <v>16</v>
      </c>
    </row>
    <row r="161" spans="1:8" ht="70.5" thickBot="1" x14ac:dyDescent="0.35">
      <c r="A161" s="8" t="s">
        <v>232</v>
      </c>
      <c r="B161" s="9" t="s">
        <v>263</v>
      </c>
      <c r="C161" s="9" t="s">
        <v>265</v>
      </c>
      <c r="D161" s="10">
        <v>5900000</v>
      </c>
      <c r="E161" s="10">
        <v>5900000</v>
      </c>
      <c r="F161" s="11" t="s">
        <v>233</v>
      </c>
      <c r="G161" s="8" t="s">
        <v>15</v>
      </c>
      <c r="H161" s="8" t="s">
        <v>16</v>
      </c>
    </row>
    <row r="162" spans="1:8" ht="70.5" thickBot="1" x14ac:dyDescent="0.35">
      <c r="A162" s="8" t="s">
        <v>232</v>
      </c>
      <c r="B162" s="9" t="s">
        <v>266</v>
      </c>
      <c r="C162" s="9" t="s">
        <v>267</v>
      </c>
      <c r="D162" s="10">
        <v>2000000</v>
      </c>
      <c r="E162" s="10">
        <v>2000000</v>
      </c>
      <c r="F162" s="11" t="s">
        <v>233</v>
      </c>
      <c r="G162" s="8" t="s">
        <v>15</v>
      </c>
      <c r="H162" s="8" t="s">
        <v>16</v>
      </c>
    </row>
    <row r="163" spans="1:8" ht="42.5" thickBot="1" x14ac:dyDescent="0.35">
      <c r="A163" s="8" t="s">
        <v>232</v>
      </c>
      <c r="B163" s="9" t="s">
        <v>268</v>
      </c>
      <c r="C163" s="9" t="s">
        <v>269</v>
      </c>
      <c r="D163" s="10">
        <v>3500000</v>
      </c>
      <c r="E163" s="10">
        <v>3500000</v>
      </c>
      <c r="F163" s="11" t="s">
        <v>233</v>
      </c>
      <c r="G163" s="8" t="s">
        <v>15</v>
      </c>
      <c r="H163" s="8" t="s">
        <v>16</v>
      </c>
    </row>
    <row r="164" spans="1:8" ht="70.5" thickBot="1" x14ac:dyDescent="0.35">
      <c r="A164" s="8" t="s">
        <v>232</v>
      </c>
      <c r="B164" s="9" t="s">
        <v>247</v>
      </c>
      <c r="C164" s="9" t="s">
        <v>270</v>
      </c>
      <c r="D164" s="10">
        <v>4400000</v>
      </c>
      <c r="E164" s="10">
        <v>4400000</v>
      </c>
      <c r="F164" s="11" t="s">
        <v>233</v>
      </c>
      <c r="G164" s="8" t="s">
        <v>15</v>
      </c>
      <c r="H164" s="8" t="s">
        <v>16</v>
      </c>
    </row>
    <row r="165" spans="1:8" ht="42.5" thickBot="1" x14ac:dyDescent="0.35">
      <c r="A165" s="8" t="s">
        <v>232</v>
      </c>
      <c r="B165" s="9" t="s">
        <v>247</v>
      </c>
      <c r="C165" s="9" t="s">
        <v>271</v>
      </c>
      <c r="D165" s="10">
        <v>0</v>
      </c>
      <c r="E165" s="10">
        <v>1400000</v>
      </c>
      <c r="F165" s="11" t="s">
        <v>272</v>
      </c>
      <c r="G165" s="8" t="s">
        <v>15</v>
      </c>
      <c r="H165" s="8" t="s">
        <v>16</v>
      </c>
    </row>
    <row r="166" spans="1:8" ht="42.5" thickBot="1" x14ac:dyDescent="0.35">
      <c r="A166" s="8" t="s">
        <v>232</v>
      </c>
      <c r="B166" s="9" t="s">
        <v>273</v>
      </c>
      <c r="C166" s="9" t="s">
        <v>274</v>
      </c>
      <c r="D166" s="10">
        <v>1600000</v>
      </c>
      <c r="E166" s="10">
        <v>1600000</v>
      </c>
      <c r="F166" s="11" t="s">
        <v>233</v>
      </c>
      <c r="G166" s="8" t="s">
        <v>15</v>
      </c>
      <c r="H166" s="8" t="s">
        <v>16</v>
      </c>
    </row>
    <row r="167" spans="1:8" ht="70.5" thickBot="1" x14ac:dyDescent="0.35">
      <c r="A167" s="8" t="s">
        <v>232</v>
      </c>
      <c r="B167" s="9" t="s">
        <v>275</v>
      </c>
      <c r="C167" s="9" t="s">
        <v>276</v>
      </c>
      <c r="D167" s="10">
        <v>3800000</v>
      </c>
      <c r="E167" s="10">
        <v>3800000</v>
      </c>
      <c r="F167" s="11" t="s">
        <v>233</v>
      </c>
      <c r="G167" s="8" t="s">
        <v>15</v>
      </c>
      <c r="H167" s="8" t="s">
        <v>16</v>
      </c>
    </row>
    <row r="168" spans="1:8" ht="28.5" thickBot="1" x14ac:dyDescent="0.35">
      <c r="A168" s="8" t="s">
        <v>232</v>
      </c>
      <c r="B168" s="9" t="s">
        <v>228</v>
      </c>
      <c r="C168" s="9" t="s">
        <v>277</v>
      </c>
      <c r="D168" s="10">
        <v>2800000</v>
      </c>
      <c r="E168" s="10">
        <v>2800000</v>
      </c>
      <c r="F168" s="11" t="s">
        <v>233</v>
      </c>
      <c r="G168" s="8" t="s">
        <v>15</v>
      </c>
      <c r="H168" s="8" t="s">
        <v>16</v>
      </c>
    </row>
    <row r="169" spans="1:8" ht="28.5" thickBot="1" x14ac:dyDescent="0.35">
      <c r="A169" s="8" t="s">
        <v>232</v>
      </c>
      <c r="B169" s="9" t="s">
        <v>231</v>
      </c>
      <c r="C169" s="9" t="s">
        <v>278</v>
      </c>
      <c r="D169" s="10">
        <v>0</v>
      </c>
      <c r="E169" s="10">
        <v>1200000</v>
      </c>
      <c r="F169" s="11" t="s">
        <v>233</v>
      </c>
      <c r="G169" s="8" t="s">
        <v>15</v>
      </c>
      <c r="H169" s="8" t="s">
        <v>16</v>
      </c>
    </row>
    <row r="170" spans="1:8" ht="14.5" thickBot="1" x14ac:dyDescent="0.35">
      <c r="A170" s="19" t="s">
        <v>81</v>
      </c>
      <c r="B170" s="20"/>
      <c r="C170" s="20"/>
      <c r="D170" s="21">
        <f>SUM(D136:D169)</f>
        <v>109040875.51999998</v>
      </c>
      <c r="E170" s="21">
        <f>SUM(E136:E169)</f>
        <v>104740875.51999998</v>
      </c>
      <c r="F170" s="21"/>
      <c r="G170" s="17"/>
      <c r="H170" s="22"/>
    </row>
    <row r="171" spans="1:8" ht="28.5" thickBot="1" x14ac:dyDescent="0.35">
      <c r="A171" s="8" t="s">
        <v>279</v>
      </c>
      <c r="B171" s="9" t="s">
        <v>280</v>
      </c>
      <c r="C171" s="9" t="s">
        <v>281</v>
      </c>
      <c r="D171" s="10">
        <v>3212400</v>
      </c>
      <c r="E171" s="10">
        <v>3212400</v>
      </c>
      <c r="F171" s="11" t="s">
        <v>282</v>
      </c>
      <c r="G171" s="8" t="s">
        <v>15</v>
      </c>
      <c r="H171" s="8" t="s">
        <v>16</v>
      </c>
    </row>
    <row r="172" spans="1:8" ht="28.5" thickBot="1" x14ac:dyDescent="0.35">
      <c r="A172" s="8" t="s">
        <v>279</v>
      </c>
      <c r="B172" s="9" t="s">
        <v>283</v>
      </c>
      <c r="C172" s="9" t="s">
        <v>284</v>
      </c>
      <c r="D172" s="10">
        <v>106800</v>
      </c>
      <c r="E172" s="10">
        <v>106800</v>
      </c>
      <c r="F172" s="11" t="s">
        <v>282</v>
      </c>
      <c r="G172" s="8" t="s">
        <v>15</v>
      </c>
      <c r="H172" s="8" t="s">
        <v>16</v>
      </c>
    </row>
    <row r="173" spans="1:8" ht="28.5" thickBot="1" x14ac:dyDescent="0.35">
      <c r="A173" s="8" t="s">
        <v>279</v>
      </c>
      <c r="B173" s="9" t="s">
        <v>285</v>
      </c>
      <c r="C173" s="9" t="s">
        <v>286</v>
      </c>
      <c r="D173" s="10">
        <v>161280</v>
      </c>
      <c r="E173" s="10">
        <v>161280</v>
      </c>
      <c r="F173" s="11" t="s">
        <v>282</v>
      </c>
      <c r="G173" s="8" t="s">
        <v>15</v>
      </c>
      <c r="H173" s="8" t="s">
        <v>16</v>
      </c>
    </row>
    <row r="174" spans="1:8" ht="28.5" thickBot="1" x14ac:dyDescent="0.35">
      <c r="A174" s="8" t="s">
        <v>279</v>
      </c>
      <c r="B174" s="9" t="s">
        <v>287</v>
      </c>
      <c r="C174" s="9" t="s">
        <v>288</v>
      </c>
      <c r="D174" s="10">
        <v>1368000</v>
      </c>
      <c r="E174" s="10">
        <v>1368000</v>
      </c>
      <c r="F174" s="11" t="s">
        <v>282</v>
      </c>
      <c r="G174" s="8" t="s">
        <v>15</v>
      </c>
      <c r="H174" s="8" t="s">
        <v>16</v>
      </c>
    </row>
    <row r="175" spans="1:8" ht="84.5" thickBot="1" x14ac:dyDescent="0.35">
      <c r="A175" s="8" t="s">
        <v>279</v>
      </c>
      <c r="B175" s="9" t="s">
        <v>289</v>
      </c>
      <c r="C175" s="9" t="s">
        <v>290</v>
      </c>
      <c r="D175" s="10">
        <v>3393583.45</v>
      </c>
      <c r="E175" s="10">
        <v>3393583.45</v>
      </c>
      <c r="F175" s="11" t="s">
        <v>282</v>
      </c>
      <c r="G175" s="8" t="s">
        <v>15</v>
      </c>
      <c r="H175" s="8" t="s">
        <v>16</v>
      </c>
    </row>
    <row r="176" spans="1:8" ht="28.5" thickBot="1" x14ac:dyDescent="0.35">
      <c r="A176" s="8" t="s">
        <v>279</v>
      </c>
      <c r="B176" s="23" t="s">
        <v>287</v>
      </c>
      <c r="C176" s="23" t="s">
        <v>291</v>
      </c>
      <c r="D176" s="24">
        <v>1036000</v>
      </c>
      <c r="E176" s="24">
        <v>1036000</v>
      </c>
      <c r="F176" s="11" t="s">
        <v>282</v>
      </c>
      <c r="G176" s="8" t="s">
        <v>15</v>
      </c>
      <c r="H176" s="8" t="s">
        <v>16</v>
      </c>
    </row>
    <row r="177" spans="1:8" ht="70.5" thickBot="1" x14ac:dyDescent="0.35">
      <c r="A177" s="8" t="s">
        <v>279</v>
      </c>
      <c r="B177" s="23" t="s">
        <v>289</v>
      </c>
      <c r="C177" s="23" t="s">
        <v>292</v>
      </c>
      <c r="D177" s="24">
        <v>1585031.72</v>
      </c>
      <c r="E177" s="24">
        <v>1585031.72</v>
      </c>
      <c r="F177" s="11" t="s">
        <v>282</v>
      </c>
      <c r="G177" s="8" t="s">
        <v>15</v>
      </c>
      <c r="H177" s="8" t="s">
        <v>16</v>
      </c>
    </row>
    <row r="178" spans="1:8" ht="70.5" thickBot="1" x14ac:dyDescent="0.35">
      <c r="A178" s="8" t="s">
        <v>279</v>
      </c>
      <c r="B178" s="23" t="s">
        <v>293</v>
      </c>
      <c r="C178" s="23" t="s">
        <v>294</v>
      </c>
      <c r="D178" s="24">
        <v>1500000</v>
      </c>
      <c r="E178" s="24">
        <v>1500000</v>
      </c>
      <c r="F178" s="11" t="s">
        <v>282</v>
      </c>
      <c r="G178" s="8" t="s">
        <v>15</v>
      </c>
      <c r="H178" s="8" t="s">
        <v>16</v>
      </c>
    </row>
    <row r="179" spans="1:8" ht="56.5" thickBot="1" x14ac:dyDescent="0.35">
      <c r="A179" s="8" t="s">
        <v>279</v>
      </c>
      <c r="B179" s="9" t="s">
        <v>22</v>
      </c>
      <c r="C179" s="9" t="s">
        <v>295</v>
      </c>
      <c r="D179" s="25">
        <v>7198241.3799999999</v>
      </c>
      <c r="E179" s="25">
        <v>7198241.3799999999</v>
      </c>
      <c r="F179" s="11" t="s">
        <v>282</v>
      </c>
      <c r="G179" s="8" t="s">
        <v>15</v>
      </c>
      <c r="H179" s="8" t="s">
        <v>16</v>
      </c>
    </row>
    <row r="180" spans="1:8" ht="28.5" thickBot="1" x14ac:dyDescent="0.35">
      <c r="A180" s="8" t="s">
        <v>279</v>
      </c>
      <c r="B180" s="23" t="s">
        <v>296</v>
      </c>
      <c r="C180" s="26" t="s">
        <v>297</v>
      </c>
      <c r="D180" s="24">
        <v>10000000</v>
      </c>
      <c r="E180" s="24">
        <v>10000000</v>
      </c>
      <c r="F180" s="11" t="s">
        <v>282</v>
      </c>
      <c r="G180" s="8" t="s">
        <v>15</v>
      </c>
      <c r="H180" s="8" t="s">
        <v>16</v>
      </c>
    </row>
    <row r="181" spans="1:8" ht="28.5" thickBot="1" x14ac:dyDescent="0.35">
      <c r="A181" s="8" t="s">
        <v>279</v>
      </c>
      <c r="B181" s="23" t="s">
        <v>136</v>
      </c>
      <c r="C181" s="26" t="s">
        <v>298</v>
      </c>
      <c r="D181" s="24">
        <v>31138000</v>
      </c>
      <c r="E181" s="24">
        <v>31138000</v>
      </c>
      <c r="F181" s="11" t="s">
        <v>282</v>
      </c>
      <c r="G181" s="8" t="s">
        <v>15</v>
      </c>
      <c r="H181" s="8" t="s">
        <v>16</v>
      </c>
    </row>
    <row r="182" spans="1:8" ht="322.5" thickBot="1" x14ac:dyDescent="0.35">
      <c r="A182" s="8" t="s">
        <v>279</v>
      </c>
      <c r="B182" s="23" t="s">
        <v>299</v>
      </c>
      <c r="C182" s="23" t="s">
        <v>300</v>
      </c>
      <c r="D182" s="24">
        <v>2747354.48</v>
      </c>
      <c r="E182" s="24">
        <v>2747354.48</v>
      </c>
      <c r="F182" s="11" t="s">
        <v>282</v>
      </c>
      <c r="G182" s="8" t="s">
        <v>15</v>
      </c>
      <c r="H182" s="8" t="s">
        <v>16</v>
      </c>
    </row>
    <row r="183" spans="1:8" ht="84.5" thickBot="1" x14ac:dyDescent="0.35">
      <c r="A183" s="8" t="s">
        <v>279</v>
      </c>
      <c r="B183" s="23" t="s">
        <v>301</v>
      </c>
      <c r="C183" s="23" t="s">
        <v>302</v>
      </c>
      <c r="D183" s="24">
        <v>2447354.48</v>
      </c>
      <c r="E183" s="24">
        <v>2447354.48</v>
      </c>
      <c r="F183" s="11" t="s">
        <v>282</v>
      </c>
      <c r="G183" s="27" t="s">
        <v>15</v>
      </c>
      <c r="H183" s="8" t="s">
        <v>16</v>
      </c>
    </row>
    <row r="184" spans="1:8" ht="28.5" thickBot="1" x14ac:dyDescent="0.35">
      <c r="A184" s="8" t="s">
        <v>279</v>
      </c>
      <c r="B184" s="23" t="s">
        <v>303</v>
      </c>
      <c r="C184" s="23" t="s">
        <v>304</v>
      </c>
      <c r="D184" s="24">
        <v>120000</v>
      </c>
      <c r="E184" s="24">
        <v>120000</v>
      </c>
      <c r="F184" s="11" t="s">
        <v>282</v>
      </c>
      <c r="G184" s="27" t="s">
        <v>15</v>
      </c>
      <c r="H184" s="8" t="s">
        <v>16</v>
      </c>
    </row>
    <row r="185" spans="1:8" ht="56.5" thickBot="1" x14ac:dyDescent="0.35">
      <c r="A185" s="8" t="s">
        <v>279</v>
      </c>
      <c r="B185" s="23" t="s">
        <v>305</v>
      </c>
      <c r="C185" s="23" t="s">
        <v>306</v>
      </c>
      <c r="D185" s="24">
        <v>1300000</v>
      </c>
      <c r="E185" s="24">
        <v>1300000</v>
      </c>
      <c r="F185" s="11" t="s">
        <v>282</v>
      </c>
      <c r="G185" s="27" t="s">
        <v>15</v>
      </c>
      <c r="H185" s="8" t="s">
        <v>16</v>
      </c>
    </row>
    <row r="186" spans="1:8" ht="42.5" thickBot="1" x14ac:dyDescent="0.35">
      <c r="A186" s="8" t="s">
        <v>279</v>
      </c>
      <c r="B186" s="23" t="s">
        <v>307</v>
      </c>
      <c r="C186" s="23" t="s">
        <v>308</v>
      </c>
      <c r="D186" s="24">
        <v>1500000</v>
      </c>
      <c r="E186" s="24">
        <v>1500000</v>
      </c>
      <c r="F186" s="11" t="s">
        <v>282</v>
      </c>
      <c r="G186" s="27" t="s">
        <v>15</v>
      </c>
      <c r="H186" s="8" t="s">
        <v>16</v>
      </c>
    </row>
    <row r="187" spans="1:8" ht="28.5" thickBot="1" x14ac:dyDescent="0.35">
      <c r="A187" s="8" t="s">
        <v>279</v>
      </c>
      <c r="B187" s="23" t="s">
        <v>309</v>
      </c>
      <c r="C187" s="23" t="s">
        <v>310</v>
      </c>
      <c r="D187" s="24">
        <v>120000</v>
      </c>
      <c r="E187" s="24">
        <v>120000</v>
      </c>
      <c r="F187" s="11" t="s">
        <v>282</v>
      </c>
      <c r="G187" s="27" t="s">
        <v>15</v>
      </c>
      <c r="H187" s="8" t="s">
        <v>16</v>
      </c>
    </row>
    <row r="188" spans="1:8" ht="42.5" thickBot="1" x14ac:dyDescent="0.35">
      <c r="A188" s="8" t="s">
        <v>279</v>
      </c>
      <c r="B188" s="23" t="s">
        <v>202</v>
      </c>
      <c r="C188" s="23" t="s">
        <v>311</v>
      </c>
      <c r="D188" s="24">
        <v>440000</v>
      </c>
      <c r="E188" s="24">
        <v>440000</v>
      </c>
      <c r="F188" s="11" t="s">
        <v>282</v>
      </c>
      <c r="G188" s="27" t="s">
        <v>15</v>
      </c>
      <c r="H188" s="8" t="s">
        <v>16</v>
      </c>
    </row>
    <row r="189" spans="1:8" ht="28.5" thickBot="1" x14ac:dyDescent="0.35">
      <c r="A189" s="8" t="s">
        <v>279</v>
      </c>
      <c r="B189" s="23" t="s">
        <v>312</v>
      </c>
      <c r="C189" s="23" t="s">
        <v>310</v>
      </c>
      <c r="D189" s="24">
        <v>120000</v>
      </c>
      <c r="E189" s="24">
        <v>120000</v>
      </c>
      <c r="F189" s="11" t="s">
        <v>282</v>
      </c>
      <c r="G189" s="27" t="s">
        <v>15</v>
      </c>
      <c r="H189" s="8" t="s">
        <v>16</v>
      </c>
    </row>
    <row r="190" spans="1:8" ht="98.5" thickBot="1" x14ac:dyDescent="0.35">
      <c r="A190" s="8" t="s">
        <v>279</v>
      </c>
      <c r="B190" s="23" t="s">
        <v>313</v>
      </c>
      <c r="C190" s="23" t="s">
        <v>314</v>
      </c>
      <c r="D190" s="24">
        <v>4000000</v>
      </c>
      <c r="E190" s="24">
        <v>4000000</v>
      </c>
      <c r="F190" s="11" t="s">
        <v>282</v>
      </c>
      <c r="G190" s="27" t="s">
        <v>15</v>
      </c>
      <c r="H190" s="8" t="s">
        <v>16</v>
      </c>
    </row>
    <row r="191" spans="1:8" ht="98.5" thickBot="1" x14ac:dyDescent="0.35">
      <c r="A191" s="8" t="s">
        <v>279</v>
      </c>
      <c r="B191" s="23" t="s">
        <v>216</v>
      </c>
      <c r="C191" s="23" t="s">
        <v>315</v>
      </c>
      <c r="D191" s="24">
        <v>4800000</v>
      </c>
      <c r="E191" s="24">
        <v>4800000</v>
      </c>
      <c r="F191" s="11" t="s">
        <v>282</v>
      </c>
      <c r="G191" s="27" t="s">
        <v>15</v>
      </c>
      <c r="H191" s="8" t="s">
        <v>16</v>
      </c>
    </row>
    <row r="192" spans="1:8" ht="42.5" thickBot="1" x14ac:dyDescent="0.35">
      <c r="A192" s="8" t="s">
        <v>279</v>
      </c>
      <c r="B192" s="23" t="s">
        <v>216</v>
      </c>
      <c r="C192" s="23" t="s">
        <v>316</v>
      </c>
      <c r="D192" s="24">
        <v>1000000</v>
      </c>
      <c r="E192" s="24">
        <v>1000000</v>
      </c>
      <c r="F192" s="11" t="s">
        <v>282</v>
      </c>
      <c r="G192" s="27" t="s">
        <v>15</v>
      </c>
      <c r="H192" s="8" t="s">
        <v>16</v>
      </c>
    </row>
    <row r="193" spans="1:8" ht="28.5" thickBot="1" x14ac:dyDescent="0.35">
      <c r="A193" s="8" t="s">
        <v>279</v>
      </c>
      <c r="B193" s="23" t="s">
        <v>216</v>
      </c>
      <c r="C193" s="23" t="s">
        <v>317</v>
      </c>
      <c r="D193" s="24">
        <v>240000</v>
      </c>
      <c r="E193" s="24">
        <v>240000</v>
      </c>
      <c r="F193" s="11" t="s">
        <v>282</v>
      </c>
      <c r="G193" s="27" t="s">
        <v>15</v>
      </c>
      <c r="H193" s="8" t="s">
        <v>16</v>
      </c>
    </row>
    <row r="194" spans="1:8" ht="140.5" thickBot="1" x14ac:dyDescent="0.35">
      <c r="A194" s="8" t="s">
        <v>279</v>
      </c>
      <c r="B194" s="23" t="s">
        <v>318</v>
      </c>
      <c r="C194" s="23" t="s">
        <v>319</v>
      </c>
      <c r="D194" s="24">
        <v>2500000</v>
      </c>
      <c r="E194" s="24">
        <v>2500000</v>
      </c>
      <c r="F194" s="11" t="s">
        <v>282</v>
      </c>
      <c r="G194" s="27" t="s">
        <v>15</v>
      </c>
      <c r="H194" s="8" t="s">
        <v>16</v>
      </c>
    </row>
    <row r="195" spans="1:8" ht="56.5" thickBot="1" x14ac:dyDescent="0.35">
      <c r="A195" s="8" t="s">
        <v>279</v>
      </c>
      <c r="B195" s="23" t="s">
        <v>318</v>
      </c>
      <c r="C195" s="23" t="s">
        <v>320</v>
      </c>
      <c r="D195" s="24">
        <v>2800000</v>
      </c>
      <c r="E195" s="24">
        <v>2800000</v>
      </c>
      <c r="F195" s="11" t="s">
        <v>282</v>
      </c>
      <c r="G195" s="27" t="s">
        <v>15</v>
      </c>
      <c r="H195" s="8" t="s">
        <v>16</v>
      </c>
    </row>
    <row r="196" spans="1:8" ht="154.5" thickBot="1" x14ac:dyDescent="0.35">
      <c r="A196" s="8" t="s">
        <v>279</v>
      </c>
      <c r="B196" s="23" t="s">
        <v>318</v>
      </c>
      <c r="C196" s="23" t="s">
        <v>321</v>
      </c>
      <c r="D196" s="24">
        <v>4100000</v>
      </c>
      <c r="E196" s="24">
        <v>4100000</v>
      </c>
      <c r="F196" s="11" t="s">
        <v>282</v>
      </c>
      <c r="G196" s="27" t="s">
        <v>15</v>
      </c>
      <c r="H196" s="8" t="s">
        <v>16</v>
      </c>
    </row>
    <row r="197" spans="1:8" ht="56.5" thickBot="1" x14ac:dyDescent="0.35">
      <c r="A197" s="8" t="s">
        <v>279</v>
      </c>
      <c r="B197" s="23" t="s">
        <v>322</v>
      </c>
      <c r="C197" s="23" t="s">
        <v>323</v>
      </c>
      <c r="D197" s="24">
        <v>3000000</v>
      </c>
      <c r="E197" s="24">
        <v>3000000</v>
      </c>
      <c r="F197" s="11" t="s">
        <v>282</v>
      </c>
      <c r="G197" s="27" t="s">
        <v>15</v>
      </c>
      <c r="H197" s="8" t="s">
        <v>16</v>
      </c>
    </row>
    <row r="198" spans="1:8" ht="56.5" thickBot="1" x14ac:dyDescent="0.35">
      <c r="A198" s="8" t="s">
        <v>279</v>
      </c>
      <c r="B198" s="23" t="s">
        <v>324</v>
      </c>
      <c r="C198" s="23" t="s">
        <v>325</v>
      </c>
      <c r="D198" s="24">
        <v>4500000</v>
      </c>
      <c r="E198" s="24">
        <v>4500000</v>
      </c>
      <c r="F198" s="11" t="s">
        <v>282</v>
      </c>
      <c r="G198" s="27" t="s">
        <v>15</v>
      </c>
      <c r="H198" s="8" t="s">
        <v>16</v>
      </c>
    </row>
    <row r="199" spans="1:8" ht="56.5" thickBot="1" x14ac:dyDescent="0.35">
      <c r="A199" s="8" t="s">
        <v>279</v>
      </c>
      <c r="B199" s="23" t="s">
        <v>326</v>
      </c>
      <c r="C199" s="23" t="s">
        <v>327</v>
      </c>
      <c r="D199" s="24">
        <v>2800000</v>
      </c>
      <c r="E199" s="24">
        <v>2800000</v>
      </c>
      <c r="F199" s="11" t="s">
        <v>282</v>
      </c>
      <c r="G199" s="27" t="s">
        <v>15</v>
      </c>
      <c r="H199" s="8" t="s">
        <v>16</v>
      </c>
    </row>
    <row r="200" spans="1:8" ht="70.5" thickBot="1" x14ac:dyDescent="0.35">
      <c r="A200" s="8" t="s">
        <v>279</v>
      </c>
      <c r="B200" s="23" t="s">
        <v>328</v>
      </c>
      <c r="C200" s="23" t="s">
        <v>329</v>
      </c>
      <c r="D200" s="24">
        <v>1500000</v>
      </c>
      <c r="E200" s="24">
        <v>1500000</v>
      </c>
      <c r="F200" s="11" t="s">
        <v>282</v>
      </c>
      <c r="G200" s="27" t="s">
        <v>15</v>
      </c>
      <c r="H200" s="8" t="s">
        <v>16</v>
      </c>
    </row>
    <row r="201" spans="1:8" ht="56.5" thickBot="1" x14ac:dyDescent="0.35">
      <c r="A201" s="8" t="s">
        <v>279</v>
      </c>
      <c r="B201" s="23" t="s">
        <v>330</v>
      </c>
      <c r="C201" s="23" t="s">
        <v>323</v>
      </c>
      <c r="D201" s="24">
        <v>3000000</v>
      </c>
      <c r="E201" s="24">
        <v>3000000</v>
      </c>
      <c r="F201" s="11" t="s">
        <v>282</v>
      </c>
      <c r="G201" s="27" t="s">
        <v>15</v>
      </c>
      <c r="H201" s="8" t="s">
        <v>16</v>
      </c>
    </row>
    <row r="202" spans="1:8" ht="112.5" thickBot="1" x14ac:dyDescent="0.35">
      <c r="A202" s="8" t="s">
        <v>279</v>
      </c>
      <c r="B202" s="23" t="s">
        <v>331</v>
      </c>
      <c r="C202" s="23" t="s">
        <v>332</v>
      </c>
      <c r="D202" s="24">
        <v>1800000</v>
      </c>
      <c r="E202" s="24">
        <v>1800000</v>
      </c>
      <c r="F202" s="11" t="s">
        <v>282</v>
      </c>
      <c r="G202" s="27" t="s">
        <v>15</v>
      </c>
      <c r="H202" s="8" t="s">
        <v>16</v>
      </c>
    </row>
    <row r="203" spans="1:8" ht="84.5" thickBot="1" x14ac:dyDescent="0.35">
      <c r="A203" s="8" t="s">
        <v>279</v>
      </c>
      <c r="B203" s="23" t="s">
        <v>331</v>
      </c>
      <c r="C203" s="23" t="s">
        <v>333</v>
      </c>
      <c r="D203" s="24">
        <v>2240000</v>
      </c>
      <c r="E203" s="24">
        <v>2240000</v>
      </c>
      <c r="F203" s="11" t="s">
        <v>282</v>
      </c>
      <c r="G203" s="27" t="s">
        <v>15</v>
      </c>
      <c r="H203" s="8" t="s">
        <v>16</v>
      </c>
    </row>
    <row r="204" spans="1:8" ht="238.5" thickBot="1" x14ac:dyDescent="0.35">
      <c r="A204" s="8" t="s">
        <v>279</v>
      </c>
      <c r="B204" s="23" t="s">
        <v>334</v>
      </c>
      <c r="C204" s="9" t="s">
        <v>335</v>
      </c>
      <c r="D204" s="24">
        <v>3500703.45</v>
      </c>
      <c r="E204" s="24">
        <v>3500703.45</v>
      </c>
      <c r="F204" s="11" t="s">
        <v>282</v>
      </c>
      <c r="G204" s="27" t="s">
        <v>15</v>
      </c>
      <c r="H204" s="8" t="s">
        <v>16</v>
      </c>
    </row>
    <row r="205" spans="1:8" ht="70.5" thickBot="1" x14ac:dyDescent="0.35">
      <c r="A205" s="8" t="s">
        <v>279</v>
      </c>
      <c r="B205" s="23" t="s">
        <v>336</v>
      </c>
      <c r="C205" s="23" t="s">
        <v>337</v>
      </c>
      <c r="D205" s="24">
        <v>3100000</v>
      </c>
      <c r="E205" s="24">
        <v>3100000</v>
      </c>
      <c r="F205" s="11" t="s">
        <v>282</v>
      </c>
      <c r="G205" s="27" t="s">
        <v>15</v>
      </c>
      <c r="H205" s="8" t="s">
        <v>16</v>
      </c>
    </row>
    <row r="206" spans="1:8" ht="56.5" thickBot="1" x14ac:dyDescent="0.35">
      <c r="A206" s="8" t="s">
        <v>279</v>
      </c>
      <c r="B206" s="23" t="s">
        <v>338</v>
      </c>
      <c r="C206" s="23" t="s">
        <v>339</v>
      </c>
      <c r="D206" s="24">
        <v>6500000</v>
      </c>
      <c r="E206" s="24">
        <v>6500000</v>
      </c>
      <c r="F206" s="11" t="s">
        <v>282</v>
      </c>
      <c r="G206" s="27" t="s">
        <v>15</v>
      </c>
      <c r="H206" s="8" t="s">
        <v>16</v>
      </c>
    </row>
    <row r="207" spans="1:8" ht="28.5" thickBot="1" x14ac:dyDescent="0.35">
      <c r="A207" s="8" t="s">
        <v>279</v>
      </c>
      <c r="B207" s="23" t="s">
        <v>303</v>
      </c>
      <c r="C207" s="23" t="s">
        <v>340</v>
      </c>
      <c r="D207" s="24">
        <v>1580000</v>
      </c>
      <c r="E207" s="24">
        <v>1580000</v>
      </c>
      <c r="F207" s="11" t="s">
        <v>282</v>
      </c>
      <c r="G207" s="27" t="s">
        <v>15</v>
      </c>
      <c r="H207" s="8" t="s">
        <v>16</v>
      </c>
    </row>
    <row r="208" spans="1:8" ht="28.5" thickBot="1" x14ac:dyDescent="0.35">
      <c r="A208" s="8" t="s">
        <v>279</v>
      </c>
      <c r="B208" s="23" t="s">
        <v>309</v>
      </c>
      <c r="C208" s="23" t="s">
        <v>341</v>
      </c>
      <c r="D208" s="24">
        <v>1480000</v>
      </c>
      <c r="E208" s="24">
        <v>1480000</v>
      </c>
      <c r="F208" s="11" t="s">
        <v>282</v>
      </c>
      <c r="G208" s="27" t="s">
        <v>15</v>
      </c>
      <c r="H208" s="8" t="s">
        <v>16</v>
      </c>
    </row>
    <row r="209" spans="1:8" ht="28.5" thickBot="1" x14ac:dyDescent="0.35">
      <c r="A209" s="8" t="s">
        <v>279</v>
      </c>
      <c r="B209" s="23" t="s">
        <v>312</v>
      </c>
      <c r="C209" s="23" t="s">
        <v>341</v>
      </c>
      <c r="D209" s="24">
        <v>1480000</v>
      </c>
      <c r="E209" s="24">
        <v>1480000</v>
      </c>
      <c r="F209" s="11" t="s">
        <v>282</v>
      </c>
      <c r="G209" s="27" t="s">
        <v>15</v>
      </c>
      <c r="H209" s="8" t="s">
        <v>16</v>
      </c>
    </row>
    <row r="210" spans="1:8" ht="28.5" thickBot="1" x14ac:dyDescent="0.35">
      <c r="A210" s="8" t="s">
        <v>279</v>
      </c>
      <c r="B210" s="23" t="s">
        <v>216</v>
      </c>
      <c r="C210" s="23" t="s">
        <v>342</v>
      </c>
      <c r="D210" s="24">
        <v>3160000</v>
      </c>
      <c r="E210" s="24">
        <v>3160000</v>
      </c>
      <c r="F210" s="11" t="s">
        <v>282</v>
      </c>
      <c r="G210" s="27" t="s">
        <v>15</v>
      </c>
      <c r="H210" s="8" t="s">
        <v>16</v>
      </c>
    </row>
    <row r="211" spans="1:8" ht="42.5" thickBot="1" x14ac:dyDescent="0.35">
      <c r="A211" s="8" t="s">
        <v>279</v>
      </c>
      <c r="B211" s="23" t="s">
        <v>343</v>
      </c>
      <c r="C211" s="23" t="s">
        <v>344</v>
      </c>
      <c r="D211" s="24">
        <v>1000000</v>
      </c>
      <c r="E211" s="24">
        <v>1000000</v>
      </c>
      <c r="F211" s="11" t="s">
        <v>282</v>
      </c>
      <c r="G211" s="27" t="s">
        <v>15</v>
      </c>
      <c r="H211" s="8" t="s">
        <v>16</v>
      </c>
    </row>
    <row r="212" spans="1:8" ht="112.5" thickBot="1" x14ac:dyDescent="0.35">
      <c r="A212" s="8" t="s">
        <v>279</v>
      </c>
      <c r="B212" s="23" t="s">
        <v>345</v>
      </c>
      <c r="C212" s="23" t="s">
        <v>346</v>
      </c>
      <c r="D212" s="24">
        <v>332975.18</v>
      </c>
      <c r="E212" s="24">
        <v>332975.18</v>
      </c>
      <c r="F212" s="11" t="s">
        <v>282</v>
      </c>
      <c r="G212" s="27" t="s">
        <v>15</v>
      </c>
      <c r="H212" s="8" t="s">
        <v>16</v>
      </c>
    </row>
    <row r="213" spans="1:8" ht="98.5" thickBot="1" x14ac:dyDescent="0.35">
      <c r="A213" s="8" t="s">
        <v>279</v>
      </c>
      <c r="B213" s="23" t="s">
        <v>202</v>
      </c>
      <c r="C213" s="23" t="s">
        <v>347</v>
      </c>
      <c r="D213" s="24">
        <v>1000000</v>
      </c>
      <c r="E213" s="24">
        <v>1000000</v>
      </c>
      <c r="F213" s="11" t="s">
        <v>282</v>
      </c>
      <c r="G213" s="27" t="s">
        <v>15</v>
      </c>
      <c r="H213" s="8" t="s">
        <v>16</v>
      </c>
    </row>
    <row r="214" spans="1:8" ht="42.5" thickBot="1" x14ac:dyDescent="0.35">
      <c r="A214" s="8" t="s">
        <v>279</v>
      </c>
      <c r="B214" s="23" t="s">
        <v>348</v>
      </c>
      <c r="C214" s="23" t="s">
        <v>349</v>
      </c>
      <c r="D214" s="24">
        <v>1800000</v>
      </c>
      <c r="E214" s="24">
        <v>1800000</v>
      </c>
      <c r="F214" s="11" t="s">
        <v>282</v>
      </c>
      <c r="G214" s="27" t="s">
        <v>15</v>
      </c>
      <c r="H214" s="8" t="s">
        <v>16</v>
      </c>
    </row>
    <row r="215" spans="1:8" ht="70.5" thickBot="1" x14ac:dyDescent="0.35">
      <c r="A215" s="8" t="s">
        <v>279</v>
      </c>
      <c r="B215" s="23" t="s">
        <v>228</v>
      </c>
      <c r="C215" s="23" t="s">
        <v>350</v>
      </c>
      <c r="D215" s="24">
        <v>2000000</v>
      </c>
      <c r="E215" s="24">
        <v>2000000</v>
      </c>
      <c r="F215" s="11" t="s">
        <v>282</v>
      </c>
      <c r="G215" s="27" t="s">
        <v>15</v>
      </c>
      <c r="H215" s="8" t="s">
        <v>16</v>
      </c>
    </row>
    <row r="216" spans="1:8" ht="126.5" thickBot="1" x14ac:dyDescent="0.35">
      <c r="A216" s="8" t="s">
        <v>279</v>
      </c>
      <c r="B216" s="23" t="s">
        <v>228</v>
      </c>
      <c r="C216" s="23" t="s">
        <v>351</v>
      </c>
      <c r="D216" s="24">
        <v>1200000</v>
      </c>
      <c r="E216" s="24">
        <v>1200000</v>
      </c>
      <c r="F216" s="11" t="s">
        <v>282</v>
      </c>
      <c r="G216" s="27" t="s">
        <v>15</v>
      </c>
      <c r="H216" s="8" t="s">
        <v>16</v>
      </c>
    </row>
    <row r="217" spans="1:8" ht="28.5" thickBot="1" x14ac:dyDescent="0.35">
      <c r="A217" s="8" t="s">
        <v>279</v>
      </c>
      <c r="B217" s="23" t="s">
        <v>331</v>
      </c>
      <c r="C217" s="23" t="s">
        <v>352</v>
      </c>
      <c r="D217" s="24">
        <v>1260000</v>
      </c>
      <c r="E217" s="24">
        <v>1260000</v>
      </c>
      <c r="F217" s="11" t="s">
        <v>282</v>
      </c>
      <c r="G217" s="27" t="s">
        <v>15</v>
      </c>
      <c r="H217" s="8" t="s">
        <v>16</v>
      </c>
    </row>
    <row r="218" spans="1:8" ht="70.5" thickBot="1" x14ac:dyDescent="0.35">
      <c r="A218" s="8" t="s">
        <v>279</v>
      </c>
      <c r="B218" s="23" t="s">
        <v>301</v>
      </c>
      <c r="C218" s="23" t="s">
        <v>353</v>
      </c>
      <c r="D218" s="24">
        <v>200000</v>
      </c>
      <c r="E218" s="24">
        <v>200000</v>
      </c>
      <c r="F218" s="11" t="s">
        <v>282</v>
      </c>
      <c r="G218" s="27" t="s">
        <v>15</v>
      </c>
      <c r="H218" s="8" t="s">
        <v>16</v>
      </c>
    </row>
    <row r="219" spans="1:8" ht="14.5" thickBot="1" x14ac:dyDescent="0.35">
      <c r="A219" s="28" t="s">
        <v>185</v>
      </c>
      <c r="B219" s="28"/>
      <c r="C219" s="28"/>
      <c r="D219" s="29">
        <f>SUM(D171:D218)</f>
        <v>137367724.13999999</v>
      </c>
      <c r="E219" s="29">
        <f>SUM(E171:E218)</f>
        <v>137367724.13999999</v>
      </c>
      <c r="F219" s="30"/>
      <c r="G219" s="28"/>
      <c r="H219" s="28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PIS 2014-2020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2022-03-25T13:50:44Z</dcterms:created>
  <dcterms:modified xsi:type="dcterms:W3CDTF">2022-03-25T13:51:17Z</dcterms:modified>
</cp:coreProperties>
</file>